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tuell\Arbeit\Aktuelle Artikel\2024\20241119 Artikel Start Kostenserie\"/>
    </mc:Choice>
  </mc:AlternateContent>
  <xr:revisionPtr revIDLastSave="0" documentId="13_ncr:1_{862D2DD1-820A-44C9-9D91-A0ED919D2551}" xr6:coauthVersionLast="47" xr6:coauthVersionMax="47" xr10:uidLastSave="{00000000-0000-0000-0000-000000000000}"/>
  <bookViews>
    <workbookView xWindow="-120" yWindow="-120" windowWidth="29040" windowHeight="15720" firstSheet="4" activeTab="8" xr2:uid="{00000000-000D-0000-FFFF-FFFF00000000}"/>
  </bookViews>
  <sheets>
    <sheet name="Abzug von Lohn 1" sheetId="1" r:id="rId1"/>
    <sheet name="Abzug von Lohn 2" sheetId="4" r:id="rId2"/>
    <sheet name="Abzug von Lohn 3" sheetId="11" r:id="rId3"/>
    <sheet name="Abzug von Lohn 4 " sheetId="9" r:id="rId4"/>
    <sheet name="Arbeitszeit pro ha" sheetId="2" r:id="rId5"/>
    <sheet name="Feldverfügbare Arbeitszeit" sheetId="5" r:id="rId6"/>
    <sheet name="Tartifvereinb" sheetId="3" r:id="rId7"/>
    <sheet name="Stockzahl" sheetId="6" r:id="rId8"/>
    <sheet name="Zeilenlänge" sheetId="12" r:id="rId9"/>
    <sheet name="Handarbeiten 1" sheetId="7" r:id="rId10"/>
    <sheet name="Arbeitszeitvergleich" sheetId="8" r:id="rId11"/>
  </sheets>
  <externalReferences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1" l="1"/>
  <c r="E7" i="11"/>
  <c r="C7" i="11"/>
  <c r="E6" i="11"/>
  <c r="E5" i="11"/>
  <c r="C5" i="11"/>
  <c r="B4" i="11"/>
  <c r="C4" i="11" s="1"/>
  <c r="E4" i="11" s="1"/>
  <c r="B3" i="11"/>
  <c r="C3" i="11" s="1"/>
  <c r="E3" i="11" s="1"/>
  <c r="B2" i="11"/>
  <c r="C2" i="11" s="1"/>
  <c r="C8" i="9"/>
  <c r="E7" i="9"/>
  <c r="C7" i="9"/>
  <c r="E6" i="9"/>
  <c r="E5" i="9"/>
  <c r="C4" i="9"/>
  <c r="E4" i="9" s="1"/>
  <c r="B4" i="9"/>
  <c r="B3" i="9"/>
  <c r="C3" i="9" s="1"/>
  <c r="E3" i="9" s="1"/>
  <c r="B2" i="9"/>
  <c r="C2" i="9" s="1"/>
  <c r="C7" i="4"/>
  <c r="E6" i="4"/>
  <c r="E5" i="4"/>
  <c r="B4" i="4"/>
  <c r="C4" i="4" s="1"/>
  <c r="E4" i="4" s="1"/>
  <c r="B3" i="4"/>
  <c r="C3" i="4" s="1"/>
  <c r="E3" i="4" s="1"/>
  <c r="B2" i="4"/>
  <c r="C2" i="4" s="1"/>
  <c r="E4" i="1"/>
  <c r="C4" i="1"/>
  <c r="E3" i="1"/>
  <c r="C3" i="1"/>
  <c r="E2" i="1"/>
  <c r="E7" i="1" s="1"/>
  <c r="C2" i="1"/>
  <c r="C7" i="1" s="1"/>
  <c r="C10" i="11" l="1"/>
  <c r="E2" i="11"/>
  <c r="C9" i="11"/>
  <c r="C10" i="9"/>
  <c r="C9" i="9"/>
  <c r="E2" i="9"/>
  <c r="E2" i="4"/>
  <c r="C8" i="4"/>
  <c r="E10" i="11" l="1"/>
  <c r="E9" i="11"/>
  <c r="E8" i="11"/>
  <c r="E10" i="9"/>
  <c r="E9" i="9"/>
  <c r="E8" i="9"/>
  <c r="E8" i="4"/>
  <c r="E7" i="4"/>
  <c r="E12" i="8" l="1"/>
  <c r="D12" i="8"/>
  <c r="C12" i="8"/>
  <c r="B12" i="8"/>
  <c r="B16" i="2" l="1"/>
</calcChain>
</file>

<file path=xl/sharedStrings.xml><?xml version="1.0" encoding="utf-8"?>
<sst xmlns="http://schemas.openxmlformats.org/spreadsheetml/2006/main" count="169" uniqueCount="119">
  <si>
    <t>Von den Lohnkosten zu bezahlen:</t>
  </si>
  <si>
    <t>Monatlicher Beitrag</t>
  </si>
  <si>
    <t>Jahresbeitrag</t>
  </si>
  <si>
    <t>Geleistete Arbeitsstunden pro Jahr</t>
  </si>
  <si>
    <t>Kosten pro Stunde</t>
  </si>
  <si>
    <t>Landwirtschaftliche Alterskasse</t>
  </si>
  <si>
    <t>Landwirtschaftliche Krankenkasse</t>
  </si>
  <si>
    <t>Pflegeversicherung</t>
  </si>
  <si>
    <t>Summe der Abzüge für eine Betriebsleiterstunde:</t>
  </si>
  <si>
    <t>Steuer</t>
  </si>
  <si>
    <t> Altenteil</t>
  </si>
  <si>
    <r>
      <t xml:space="preserve">Arbeitsstunden </t>
    </r>
    <r>
      <rPr>
        <b/>
        <sz val="10"/>
        <rFont val="Arial"/>
        <family val="2"/>
      </rPr>
      <t>pro ha</t>
    </r>
  </si>
  <si>
    <t>Stunden pro ha</t>
  </si>
  <si>
    <t>Rebschnitt</t>
  </si>
  <si>
    <t>Reparatur der Anlage</t>
  </si>
  <si>
    <t>Biegen</t>
  </si>
  <si>
    <t>Ausbrechen</t>
  </si>
  <si>
    <t>Aufheften</t>
  </si>
  <si>
    <t>Gipfeln</t>
  </si>
  <si>
    <t>Entblättern</t>
  </si>
  <si>
    <t>Bodenbearbeitung</t>
  </si>
  <si>
    <t>Düngung</t>
  </si>
  <si>
    <t>Schädlingsbekämpfung</t>
  </si>
  <si>
    <t>Traubenernte</t>
  </si>
  <si>
    <t>Sonstiges</t>
  </si>
  <si>
    <t>Summe der Arbeitsstunden Außenwirtschaft (ha)</t>
  </si>
  <si>
    <t>Tarifliche Arbeitsvereinbarungen</t>
  </si>
  <si>
    <t>Stunden pro Jahr</t>
  </si>
  <si>
    <t>%</t>
  </si>
  <si>
    <t>Brutto Jahresarbeitszeit</t>
  </si>
  <si>
    <t>Gesetzlicher Urlaubsanspruch (20 Tage)</t>
  </si>
  <si>
    <t>Mehrurlaub nach Tarif (9 Tage)</t>
  </si>
  <si>
    <t>Feiertage</t>
  </si>
  <si>
    <t>Lohnfortzahlung im Krankheitsfall (10 Tage)</t>
  </si>
  <si>
    <t>Bildungsurlaub (5 Tage davon 1/3)</t>
  </si>
  <si>
    <t>Sonstige bezahlte Arbeitsfreistellung</t>
  </si>
  <si>
    <t>Netto Jahresarbeitszeit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</si>
  <si>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</si>
  <si>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</si>
  <si>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</si>
  <si>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</si>
  <si>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</si>
  <si>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</si>
  <si>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</si>
  <si>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</si>
  <si>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</si>
  <si>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</si>
  <si>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</si>
  <si>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</si>
  <si>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</t>
  </si>
  <si>
    <t>feldverfügbare Arbeitstage</t>
  </si>
  <si>
    <t>Verfügbare Arbeitstage</t>
  </si>
  <si>
    <t>feldverfügbare Arbeitskraftstunden</t>
  </si>
  <si>
    <t>Verfügbare Arbeitsstunden</t>
  </si>
  <si>
    <t>Schlechtwetterstunden</t>
  </si>
  <si>
    <t>Summe der Abzüge für eine Betriebsleiterstunde nur soziale Nebenkosten:</t>
  </si>
  <si>
    <t>Summe der Abzüge für eine Betriebsleiterstunde mit Steuer und Altenteil:</t>
  </si>
  <si>
    <t>Reihenabstand cm</t>
  </si>
  <si>
    <t>Anzahl Pfropfreben und Pflanzstäbe bei Stockabstand cm</t>
  </si>
  <si>
    <t>Anzahl Weinbergpfähle bei Pfahlabstand cm</t>
  </si>
  <si>
    <r>
      <t xml:space="preserve">ein durchlaufender Draht in kg bei </t>
    </r>
    <r>
      <rPr>
        <sz val="6"/>
        <rFont val="Symbol"/>
        <family val="1"/>
        <charset val="2"/>
      </rPr>
      <t>Æ</t>
    </r>
    <r>
      <rPr>
        <sz val="6"/>
        <rFont val="Arial"/>
        <family val="2"/>
      </rPr>
      <t xml:space="preserve"> mm</t>
    </r>
  </si>
  <si>
    <t>Anzahl Anker bei Reihenlänge m</t>
  </si>
  <si>
    <t>laufende Meter Rebzeile</t>
  </si>
  <si>
    <t>Edelstahl</t>
  </si>
  <si>
    <t>Zn-Al</t>
  </si>
  <si>
    <t>Handarbeiten</t>
  </si>
  <si>
    <t>4166 Stock</t>
  </si>
  <si>
    <t>10000 Stock</t>
  </si>
  <si>
    <t>Ausbrechen 1</t>
  </si>
  <si>
    <t>Aufheften 1</t>
  </si>
  <si>
    <t>Ausbrechen 2</t>
  </si>
  <si>
    <t>Aufheften 2</t>
  </si>
  <si>
    <t>Ertragskorrektur</t>
  </si>
  <si>
    <t>Lese</t>
  </si>
  <si>
    <t>Summe:</t>
  </si>
  <si>
    <t>System aktuell</t>
  </si>
  <si>
    <t>System Dichtpflanzung</t>
  </si>
  <si>
    <t>System Weitraum</t>
  </si>
  <si>
    <t>System Minimalschnitt im Spalier</t>
  </si>
  <si>
    <t>pro Person</t>
  </si>
  <si>
    <t>Beitragsklasse 20</t>
  </si>
  <si>
    <t>Von dem Gewinn zu bezahlen:</t>
  </si>
  <si>
    <t>Lebenshaltung</t>
  </si>
  <si>
    <t>Summe der Abzüge für eine Betriebsleiterstunde mit Steuer, Altenteil und Lebenshaltung:</t>
  </si>
  <si>
    <t>Zeilenbreite</t>
  </si>
  <si>
    <t>Anzahl der Zeilen pro Hektar</t>
  </si>
  <si>
    <r>
      <t xml:space="preserve">(100 m , </t>
    </r>
    <r>
      <rPr>
        <sz val="10"/>
        <color rgb="FFFF0000"/>
        <rFont val="Arial"/>
        <family val="2"/>
      </rPr>
      <t>50 m</t>
    </r>
    <r>
      <rPr>
        <sz val="10"/>
        <rFont val="Arial"/>
        <family val="2"/>
      </rPr>
      <t xml:space="preserve">, </t>
    </r>
    <r>
      <rPr>
        <sz val="10"/>
        <color rgb="FF000080"/>
        <rFont val="Arial"/>
        <family val="2"/>
      </rPr>
      <t>300 m</t>
    </r>
    <r>
      <rPr>
        <sz val="10"/>
        <rFont val="Arial"/>
        <family val="2"/>
      </rPr>
      <t xml:space="preserve"> Zeilenlänge)</t>
    </r>
  </si>
  <si>
    <t>Wegelänge bei unter-schiedlicher</t>
  </si>
  <si>
    <t>Reine Fahrtzeit bei</t>
  </si>
  <si>
    <t xml:space="preserve"> 6 km/h (ohne Wendezeit)</t>
  </si>
  <si>
    <t>Wendezeit (pro Wendung</t>
  </si>
  <si>
    <t>18 s)</t>
  </si>
  <si>
    <t>Summe Fahrtzeit</t>
  </si>
  <si>
    <t>1,50 m</t>
  </si>
  <si>
    <t>6670 m/ha</t>
  </si>
  <si>
    <t>67 Minuten</t>
  </si>
  <si>
    <t>20 Minuten</t>
  </si>
  <si>
    <t>40 Minuten</t>
  </si>
  <si>
    <t>7 Minuten</t>
  </si>
  <si>
    <t>74 Minuten</t>
  </si>
  <si>
    <t>2,00 m</t>
  </si>
  <si>
    <t>5000 m/ha</t>
  </si>
  <si>
    <t>50 Minuten</t>
  </si>
  <si>
    <t>15 Minuten</t>
  </si>
  <si>
    <t>30 Minuten</t>
  </si>
  <si>
    <t>5 Minuten</t>
  </si>
  <si>
    <t>65 Minuten</t>
  </si>
  <si>
    <t>80 Minuten</t>
  </si>
  <si>
    <t>55 Minuten</t>
  </si>
  <si>
    <t>3,00 m</t>
  </si>
  <si>
    <t>3330 m/ha</t>
  </si>
  <si>
    <t>34 Minuten</t>
  </si>
  <si>
    <t>10 Minuten</t>
  </si>
  <si>
    <t>4 Minuten</t>
  </si>
  <si>
    <t>44 Minuten</t>
  </si>
  <si>
    <t>54 Minuten</t>
  </si>
  <si>
    <t>38 Minuten</t>
  </si>
  <si>
    <t xml:space="preserve">87 Minuten  </t>
  </si>
  <si>
    <t>107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</si>
</sst>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b/>
      <sz val="1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color indexed="9"/>
      <name val="Arial"/>
      <family val="2"/>
    </font>
    <font>
      <sz val="10"/>
      <color rgb="FFFF0000"/>
      <name val="Arial"/>
      <family val="2"/>
    </font>
    <font>
      <sz val="6"/>
      <name val="Arial"/>
      <family val="2"/>
    </font>
    <font>
      <sz val="6"/>
      <name val="Symbol"/>
      <family val="1"/>
      <charset val="2"/>
    </font>
    <font>
      <b/>
      <sz val="11.5"/>
      <color rgb="FF000000"/>
      <name val="Arial"/>
      <family val="2"/>
    </font>
    <font>
      <sz val="11.5"/>
      <color rgb="FF000000"/>
      <name val="Arial"/>
      <family val="2"/>
    </font>
    <font>
      <b/>
      <sz val="11.5"/>
      <color rgb="FFFF0000"/>
      <name val="Arial"/>
      <family val="2"/>
    </font>
    <font>
      <b/>
      <sz val="10"/>
      <color indexed="8"/>
      <name val="Arial"/>
      <family val="2"/>
    </font>
    <font>
      <sz val="10"/>
      <color rgb="FF92D050"/>
      <name val="Arial"/>
      <family val="2"/>
    </font>
    <font>
      <sz val="10"/>
      <color theme="4"/>
      <name val="Arial"/>
      <family val="2"/>
    </font>
    <font>
      <b/>
      <sz val="16"/>
      <color theme="4"/>
      <name val="Arial"/>
      <family val="2"/>
    </font>
    <font>
      <sz val="10"/>
      <color rgb="FF00008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4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rgb="FF000000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rgb="FF000000"/>
      </left>
      <right/>
      <top style="thick">
        <color indexed="64"/>
      </top>
      <bottom/>
      <diagonal/>
    </border>
    <border>
      <left style="thick">
        <color rgb="FF000000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/>
      <top/>
      <bottom style="medium">
        <color indexed="64"/>
      </bottom>
      <diagonal/>
    </border>
    <border>
      <left style="thick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1" xfId="0" applyFont="1" applyFill="1" applyBorder="1" applyAlignment="1">
      <alignment wrapText="1"/>
    </xf>
    <xf numFmtId="8" fontId="1" fillId="2" borderId="1" xfId="0" applyNumberFormat="1" applyFont="1" applyFill="1" applyBorder="1" applyAlignment="1">
      <alignment wrapText="1"/>
    </xf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8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4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1" fillId="0" borderId="4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5" fillId="4" borderId="5" xfId="0" applyFont="1" applyFill="1" applyBorder="1"/>
    <xf numFmtId="0" fontId="1" fillId="5" borderId="5" xfId="0" applyFont="1" applyFill="1" applyBorder="1"/>
    <xf numFmtId="0" fontId="1" fillId="6" borderId="5" xfId="0" applyFont="1" applyFill="1" applyBorder="1"/>
    <xf numFmtId="0" fontId="1" fillId="0" borderId="5" xfId="0" applyFont="1" applyBorder="1"/>
    <xf numFmtId="0" fontId="5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wrapText="1"/>
    </xf>
    <xf numFmtId="8" fontId="7" fillId="2" borderId="1" xfId="0" applyNumberFormat="1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8" fontId="1" fillId="2" borderId="9" xfId="0" applyNumberFormat="1" applyFont="1" applyFill="1" applyBorder="1" applyAlignment="1">
      <alignment horizontal="center" wrapText="1"/>
    </xf>
    <xf numFmtId="1" fontId="1" fillId="2" borderId="9" xfId="0" applyNumberFormat="1" applyFont="1" applyFill="1" applyBorder="1" applyAlignment="1">
      <alignment horizont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9" fillId="2" borderId="1" xfId="0" applyNumberFormat="1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right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 wrapText="1"/>
    </xf>
    <xf numFmtId="0" fontId="10" fillId="0" borderId="29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horizontal="right" vertical="center"/>
    </xf>
    <xf numFmtId="0" fontId="6" fillId="9" borderId="38" xfId="0" applyFont="1" applyFill="1" applyBorder="1" applyAlignment="1">
      <alignment wrapText="1"/>
    </xf>
    <xf numFmtId="0" fontId="15" fillId="2" borderId="38" xfId="0" applyFont="1" applyFill="1" applyBorder="1" applyAlignment="1">
      <alignment wrapText="1"/>
    </xf>
    <xf numFmtId="0" fontId="6" fillId="7" borderId="38" xfId="0" applyFont="1" applyFill="1" applyBorder="1" applyAlignment="1">
      <alignment wrapText="1"/>
    </xf>
    <xf numFmtId="0" fontId="6" fillId="10" borderId="38" xfId="0" applyFont="1" applyFill="1" applyBorder="1" applyAlignment="1">
      <alignment wrapText="1"/>
    </xf>
    <xf numFmtId="0" fontId="6" fillId="11" borderId="38" xfId="0" applyFont="1" applyFill="1" applyBorder="1" applyAlignment="1">
      <alignment wrapText="1"/>
    </xf>
    <xf numFmtId="0" fontId="0" fillId="0" borderId="38" xfId="0" applyBorder="1"/>
    <xf numFmtId="0" fontId="0" fillId="12" borderId="38" xfId="0" applyFill="1" applyBorder="1" applyAlignment="1">
      <alignment horizontal="center"/>
    </xf>
    <xf numFmtId="0" fontId="0" fillId="13" borderId="38" xfId="0" applyFill="1" applyBorder="1" applyAlignment="1">
      <alignment horizontal="center"/>
    </xf>
    <xf numFmtId="0" fontId="0" fillId="14" borderId="38" xfId="0" applyFill="1" applyBorder="1" applyAlignment="1">
      <alignment horizontal="center"/>
    </xf>
    <xf numFmtId="0" fontId="0" fillId="5" borderId="38" xfId="0" applyFill="1" applyBorder="1" applyAlignment="1">
      <alignment horizontal="center"/>
    </xf>
    <xf numFmtId="0" fontId="3" fillId="3" borderId="38" xfId="0" applyFont="1" applyFill="1" applyBorder="1"/>
    <xf numFmtId="0" fontId="3" fillId="3" borderId="38" xfId="0" applyFont="1" applyFill="1" applyBorder="1" applyAlignment="1">
      <alignment horizontal="center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7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10" fillId="0" borderId="3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33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wrapText="1"/>
    </xf>
    <xf numFmtId="8" fontId="16" fillId="2" borderId="1" xfId="0" applyNumberFormat="1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wrapText="1"/>
    </xf>
    <xf numFmtId="8" fontId="17" fillId="2" borderId="1" xfId="0" applyNumberFormat="1" applyFont="1" applyFill="1" applyBorder="1" applyAlignment="1">
      <alignment horizontal="center" wrapText="1"/>
    </xf>
    <xf numFmtId="1" fontId="17" fillId="2" borderId="1" xfId="0" applyNumberFormat="1" applyFont="1" applyFill="1" applyBorder="1" applyAlignment="1">
      <alignment horizontal="center" wrapText="1"/>
    </xf>
    <xf numFmtId="8" fontId="18" fillId="2" borderId="1" xfId="0" applyNumberFormat="1" applyFont="1" applyFill="1" applyBorder="1" applyAlignment="1">
      <alignment horizont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1" fillId="0" borderId="41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9" fillId="0" borderId="4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42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ktuell\Arbeit\Aktuelle%20Vortr&#228;ge\Aktuell%202024\20241114%20Winzermeister%201\2024%20Excel\Bewertung%20der%20Arbeitszeit%202023.xlsx" TargetMode="External"/><Relationship Id="rId1" Type="http://schemas.openxmlformats.org/officeDocument/2006/relationships/externalLinkPath" Target="/Aktuell/Arbeit/Aktuelle%20Vortr&#228;ge/Aktuell%202024/20241114%20Winzermeister%201/2024%20Excel/Bewertung%20der%20Arbeitszeit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zug von Lohn 1"/>
      <sheetName val="Abzug von Lohn 2"/>
      <sheetName val="Abzug von Lohn 4 "/>
      <sheetName val="Abzug von Lohn 3"/>
      <sheetName val="Arbeitszeit pro ha"/>
      <sheetName val="Feldverfügbare Arbeitszeit"/>
      <sheetName val="Tartifvereinb"/>
    </sheetNames>
    <sheetDataSet>
      <sheetData sheetId="0">
        <row r="2">
          <cell r="B2">
            <v>286</v>
          </cell>
        </row>
        <row r="3">
          <cell r="B3">
            <v>647</v>
          </cell>
        </row>
        <row r="4">
          <cell r="B4">
            <v>86.62</v>
          </cell>
        </row>
        <row r="7">
          <cell r="C7">
            <v>12235.44</v>
          </cell>
        </row>
      </sheetData>
      <sheetData sheetId="1">
        <row r="5">
          <cell r="C5">
            <v>10000</v>
          </cell>
          <cell r="E5">
            <v>4.7619047619047619</v>
          </cell>
        </row>
        <row r="6">
          <cell r="E6">
            <v>2</v>
          </cell>
        </row>
        <row r="7">
          <cell r="E7">
            <v>5.8263999999999996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7"/>
    </sheetView>
  </sheetViews>
  <sheetFormatPr baseColWidth="10" defaultRowHeight="12.75" x14ac:dyDescent="0.2"/>
  <cols>
    <col min="1" max="1" width="18.85546875" customWidth="1"/>
    <col min="2" max="5" width="13.42578125" customWidth="1"/>
  </cols>
  <sheetData>
    <row r="1" spans="1:6" s="5" customFormat="1" ht="39" thickBo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ht="26.25" thickBot="1" x14ac:dyDescent="0.25">
      <c r="A2" s="1" t="s">
        <v>5</v>
      </c>
      <c r="B2" s="33">
        <v>286</v>
      </c>
      <c r="C2" s="33">
        <f>B2*12</f>
        <v>3432</v>
      </c>
      <c r="D2" s="34">
        <v>2100</v>
      </c>
      <c r="E2" s="33">
        <f>C2/D2</f>
        <v>1.6342857142857143</v>
      </c>
      <c r="F2" t="s">
        <v>79</v>
      </c>
    </row>
    <row r="3" spans="1:6" ht="26.25" thickBot="1" x14ac:dyDescent="0.25">
      <c r="A3" s="1" t="s">
        <v>6</v>
      </c>
      <c r="B3" s="6">
        <v>647</v>
      </c>
      <c r="C3" s="33">
        <f t="shared" ref="C3:C4" si="0">B3*12</f>
        <v>7764</v>
      </c>
      <c r="D3" s="7">
        <v>2100</v>
      </c>
      <c r="E3" s="33">
        <f t="shared" ref="E3:E4" si="1">C3/D3</f>
        <v>3.6971428571428571</v>
      </c>
      <c r="F3" t="s">
        <v>80</v>
      </c>
    </row>
    <row r="4" spans="1:6" ht="13.5" thickBot="1" x14ac:dyDescent="0.25">
      <c r="A4" s="1" t="s">
        <v>7</v>
      </c>
      <c r="B4" s="6">
        <v>86.62</v>
      </c>
      <c r="C4" s="33">
        <f t="shared" si="0"/>
        <v>1039.44</v>
      </c>
      <c r="D4" s="7">
        <v>2100</v>
      </c>
      <c r="E4" s="33">
        <f t="shared" si="1"/>
        <v>0.49497142857142862</v>
      </c>
    </row>
    <row r="5" spans="1:6" ht="13.5" thickBot="1" x14ac:dyDescent="0.25">
      <c r="A5" s="1"/>
      <c r="B5" s="1"/>
      <c r="C5" s="1"/>
      <c r="D5" s="1"/>
      <c r="E5" s="2"/>
    </row>
    <row r="6" spans="1:6" ht="13.5" thickBot="1" x14ac:dyDescent="0.25">
      <c r="A6" s="1"/>
      <c r="B6" s="1"/>
      <c r="C6" s="1"/>
      <c r="D6" s="1"/>
      <c r="E6" s="1"/>
    </row>
    <row r="7" spans="1:6" ht="25.5" customHeight="1" thickBot="1" x14ac:dyDescent="0.25">
      <c r="A7" s="73" t="s">
        <v>8</v>
      </c>
      <c r="B7" s="74"/>
      <c r="C7" s="2">
        <f>SUM(C2:C6)</f>
        <v>12235.44</v>
      </c>
      <c r="D7" s="1"/>
      <c r="E7" s="2">
        <f>SUM(E2:E6)</f>
        <v>5.8263999999999996</v>
      </c>
    </row>
  </sheetData>
  <mergeCells count="1">
    <mergeCell ref="A7:B7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E8" sqref="A1:E8"/>
    </sheetView>
  </sheetViews>
  <sheetFormatPr baseColWidth="10" defaultRowHeight="12.75" x14ac:dyDescent="0.2"/>
  <cols>
    <col min="1" max="1" width="18.85546875" customWidth="1"/>
    <col min="2" max="2" width="14.7109375" customWidth="1"/>
    <col min="3" max="3" width="16.42578125" customWidth="1"/>
    <col min="4" max="4" width="19.140625" customWidth="1"/>
    <col min="5" max="5" width="13.42578125" customWidth="1"/>
  </cols>
  <sheetData>
    <row r="1" spans="1:5" s="38" customFormat="1" ht="47.25" x14ac:dyDescent="0.2">
      <c r="A1" s="35" t="s">
        <v>81</v>
      </c>
      <c r="B1" s="36" t="s">
        <v>1</v>
      </c>
      <c r="C1" s="36" t="s">
        <v>2</v>
      </c>
      <c r="D1" s="36" t="s">
        <v>3</v>
      </c>
      <c r="E1" s="37" t="s">
        <v>4</v>
      </c>
    </row>
    <row r="2" spans="1:5" ht="26.25" thickBot="1" x14ac:dyDescent="0.25">
      <c r="A2" s="32" t="s">
        <v>5</v>
      </c>
      <c r="B2" s="33">
        <f>'[1]Abzug von Lohn 1'!B2</f>
        <v>286</v>
      </c>
      <c r="C2" s="33">
        <f>B2*12</f>
        <v>3432</v>
      </c>
      <c r="D2" s="34">
        <v>2100</v>
      </c>
      <c r="E2" s="33">
        <f>C2/D2</f>
        <v>1.6342857142857143</v>
      </c>
    </row>
    <row r="3" spans="1:5" ht="26.25" thickBot="1" x14ac:dyDescent="0.25">
      <c r="A3" s="4" t="s">
        <v>6</v>
      </c>
      <c r="B3" s="6">
        <f>'[1]Abzug von Lohn 1'!B3</f>
        <v>647</v>
      </c>
      <c r="C3" s="33">
        <f t="shared" ref="C3:C4" si="0">B3*12</f>
        <v>7764</v>
      </c>
      <c r="D3" s="7">
        <v>2100</v>
      </c>
      <c r="E3" s="33">
        <f t="shared" ref="E3:E4" si="1">C3/D3</f>
        <v>3.6971428571428571</v>
      </c>
    </row>
    <row r="4" spans="1:5" ht="13.5" thickBot="1" x14ac:dyDescent="0.25">
      <c r="A4" s="4" t="s">
        <v>7</v>
      </c>
      <c r="B4" s="6">
        <f>'[1]Abzug von Lohn 1'!B4</f>
        <v>86.62</v>
      </c>
      <c r="C4" s="33">
        <f t="shared" si="0"/>
        <v>1039.44</v>
      </c>
      <c r="D4" s="7">
        <v>2100</v>
      </c>
      <c r="E4" s="33">
        <f t="shared" si="1"/>
        <v>0.49497142857142862</v>
      </c>
    </row>
    <row r="5" spans="1:5" ht="13.5" thickBot="1" x14ac:dyDescent="0.25">
      <c r="A5" s="29" t="s">
        <v>9</v>
      </c>
      <c r="B5" s="29"/>
      <c r="C5" s="33">
        <v>10000</v>
      </c>
      <c r="D5" s="7">
        <v>2100</v>
      </c>
      <c r="E5" s="31">
        <f>C5/D5</f>
        <v>4.7619047619047619</v>
      </c>
    </row>
    <row r="6" spans="1:5" ht="13.5" thickBot="1" x14ac:dyDescent="0.25">
      <c r="A6" s="29" t="s">
        <v>10</v>
      </c>
      <c r="B6" s="29"/>
      <c r="C6" s="33">
        <v>4200</v>
      </c>
      <c r="D6" s="7">
        <v>2100</v>
      </c>
      <c r="E6" s="31">
        <f>C6/D6</f>
        <v>2</v>
      </c>
    </row>
    <row r="7" spans="1:5" ht="38.450000000000003" customHeight="1" thickBot="1" x14ac:dyDescent="0.25">
      <c r="A7" s="75" t="s">
        <v>55</v>
      </c>
      <c r="B7" s="76"/>
      <c r="C7" s="6">
        <f>'[1]Abzug von Lohn 1'!C7</f>
        <v>12235.44</v>
      </c>
      <c r="D7" s="7"/>
      <c r="E7" s="6">
        <f>SUM(E2:E4)</f>
        <v>5.8263999999999996</v>
      </c>
    </row>
    <row r="8" spans="1:5" ht="29.45" customHeight="1" thickBot="1" x14ac:dyDescent="0.25">
      <c r="A8" s="75" t="s">
        <v>56</v>
      </c>
      <c r="B8" s="76"/>
      <c r="C8" s="6">
        <f>SUM(C2:C7)</f>
        <v>38670.880000000005</v>
      </c>
      <c r="D8" s="7"/>
      <c r="E8" s="39">
        <f>SUM(E2:E6)</f>
        <v>12.588304761904762</v>
      </c>
    </row>
  </sheetData>
  <mergeCells count="2">
    <mergeCell ref="A7:B7"/>
    <mergeCell ref="A8:B8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88F69-FD2F-4FD1-8D60-D71923E0A7A3}">
  <dimension ref="A1:E10"/>
  <sheetViews>
    <sheetView topLeftCell="E1" workbookViewId="0">
      <selection activeCell="E10" sqref="A1:E10"/>
    </sheetView>
  </sheetViews>
  <sheetFormatPr baseColWidth="10" defaultRowHeight="12.75" x14ac:dyDescent="0.2"/>
  <cols>
    <col min="1" max="1" width="18.85546875" customWidth="1"/>
    <col min="2" max="2" width="14.7109375" customWidth="1"/>
    <col min="3" max="3" width="16.42578125" customWidth="1"/>
    <col min="4" max="4" width="19.140625" customWidth="1"/>
    <col min="5" max="5" width="13.42578125" customWidth="1"/>
  </cols>
  <sheetData>
    <row r="1" spans="1:5" s="38" customFormat="1" ht="47.25" x14ac:dyDescent="0.2">
      <c r="A1" s="35" t="s">
        <v>81</v>
      </c>
      <c r="B1" s="36" t="s">
        <v>1</v>
      </c>
      <c r="C1" s="36" t="s">
        <v>2</v>
      </c>
      <c r="D1" s="36" t="s">
        <v>3</v>
      </c>
      <c r="E1" s="37" t="s">
        <v>4</v>
      </c>
    </row>
    <row r="2" spans="1:5" ht="26.25" thickBot="1" x14ac:dyDescent="0.25">
      <c r="A2" s="32" t="s">
        <v>5</v>
      </c>
      <c r="B2" s="33">
        <f>'[1]Abzug von Lohn 1'!B2</f>
        <v>286</v>
      </c>
      <c r="C2" s="33">
        <f>B2*12</f>
        <v>3432</v>
      </c>
      <c r="D2" s="34">
        <v>2100</v>
      </c>
      <c r="E2" s="33">
        <f>C2/D2</f>
        <v>1.6342857142857143</v>
      </c>
    </row>
    <row r="3" spans="1:5" ht="26.25" thickBot="1" x14ac:dyDescent="0.25">
      <c r="A3" s="4" t="s">
        <v>6</v>
      </c>
      <c r="B3" s="6">
        <f>'[1]Abzug von Lohn 1'!B3</f>
        <v>647</v>
      </c>
      <c r="C3" s="33">
        <f t="shared" ref="C3:C4" si="0">B3*12</f>
        <v>7764</v>
      </c>
      <c r="D3" s="7">
        <v>2100</v>
      </c>
      <c r="E3" s="33">
        <f t="shared" ref="E3:E4" si="1">C3/D3</f>
        <v>3.6971428571428571</v>
      </c>
    </row>
    <row r="4" spans="1:5" ht="13.5" thickBot="1" x14ac:dyDescent="0.25">
      <c r="A4" s="4" t="s">
        <v>7</v>
      </c>
      <c r="B4" s="6">
        <f>'[1]Abzug von Lohn 1'!B4</f>
        <v>86.62</v>
      </c>
      <c r="C4" s="33">
        <f t="shared" si="0"/>
        <v>1039.44</v>
      </c>
      <c r="D4" s="7">
        <v>2100</v>
      </c>
      <c r="E4" s="33">
        <f t="shared" si="1"/>
        <v>0.49497142857142862</v>
      </c>
    </row>
    <row r="5" spans="1:5" ht="13.5" thickBot="1" x14ac:dyDescent="0.25">
      <c r="A5" s="29" t="s">
        <v>9</v>
      </c>
      <c r="B5" s="29"/>
      <c r="C5" s="31">
        <f>'[1]Abzug von Lohn 2'!C5</f>
        <v>10000</v>
      </c>
      <c r="D5" s="30">
        <v>2100</v>
      </c>
      <c r="E5" s="31">
        <f>'[1]Abzug von Lohn 2'!E5</f>
        <v>4.7619047619047619</v>
      </c>
    </row>
    <row r="6" spans="1:5" ht="13.5" thickBot="1" x14ac:dyDescent="0.25">
      <c r="A6" s="29" t="s">
        <v>10</v>
      </c>
      <c r="B6" s="29"/>
      <c r="C6" s="31">
        <v>4200</v>
      </c>
      <c r="D6" s="30">
        <v>2100</v>
      </c>
      <c r="E6" s="31">
        <f>'[1]Abzug von Lohn 2'!E6</f>
        <v>2</v>
      </c>
    </row>
    <row r="7" spans="1:5" ht="13.5" thickBot="1" x14ac:dyDescent="0.25">
      <c r="A7" s="94" t="s">
        <v>82</v>
      </c>
      <c r="B7" s="95">
        <v>2000</v>
      </c>
      <c r="C7" s="95">
        <f>B7*12</f>
        <v>24000</v>
      </c>
      <c r="D7" s="96">
        <v>2100</v>
      </c>
      <c r="E7" s="95">
        <f>'[1]Abzug von Lohn 2'!E7</f>
        <v>5.8263999999999996</v>
      </c>
    </row>
    <row r="8" spans="1:5" ht="38.450000000000003" customHeight="1" thickBot="1" x14ac:dyDescent="0.25">
      <c r="A8" s="75" t="s">
        <v>55</v>
      </c>
      <c r="B8" s="76"/>
      <c r="C8" s="6">
        <f>'[1]Abzug von Lohn 1'!C7</f>
        <v>12235.44</v>
      </c>
      <c r="D8" s="7"/>
      <c r="E8" s="6">
        <f>SUM(E2:E4)</f>
        <v>5.8263999999999996</v>
      </c>
    </row>
    <row r="9" spans="1:5" ht="29.45" customHeight="1" thickBot="1" x14ac:dyDescent="0.25">
      <c r="A9" s="75" t="s">
        <v>56</v>
      </c>
      <c r="B9" s="76"/>
      <c r="C9" s="6">
        <f>SUM(C2:C6)</f>
        <v>26435.440000000002</v>
      </c>
      <c r="D9" s="7"/>
      <c r="E9" s="39">
        <f>SUM(E2:E6)</f>
        <v>12.588304761904762</v>
      </c>
    </row>
    <row r="10" spans="1:5" ht="29.45" customHeight="1" thickBot="1" x14ac:dyDescent="0.35">
      <c r="A10" s="75" t="s">
        <v>83</v>
      </c>
      <c r="B10" s="76"/>
      <c r="C10" s="6">
        <f>SUM(C2:C7)</f>
        <v>50435.44</v>
      </c>
      <c r="D10" s="7"/>
      <c r="E10" s="97">
        <f>SUM(E2:E7)</f>
        <v>18.414704761904762</v>
      </c>
    </row>
  </sheetData>
  <mergeCells count="3">
    <mergeCell ref="A8:B8"/>
    <mergeCell ref="A9:B9"/>
    <mergeCell ref="A10:B10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3E3B-1ECA-4DA5-B61B-A91E05D1FED3}">
  <dimension ref="A1:E10"/>
  <sheetViews>
    <sheetView workbookViewId="0">
      <selection activeCell="E10" sqref="A1:E10"/>
    </sheetView>
  </sheetViews>
  <sheetFormatPr baseColWidth="10" defaultRowHeight="12.75" x14ac:dyDescent="0.2"/>
  <cols>
    <col min="1" max="1" width="18.85546875" customWidth="1"/>
    <col min="2" max="2" width="14.7109375" customWidth="1"/>
    <col min="3" max="3" width="16.42578125" customWidth="1"/>
    <col min="4" max="4" width="19.140625" customWidth="1"/>
    <col min="5" max="5" width="13.42578125" customWidth="1"/>
  </cols>
  <sheetData>
    <row r="1" spans="1:5" s="38" customFormat="1" ht="47.25" x14ac:dyDescent="0.2">
      <c r="A1" s="35" t="s">
        <v>81</v>
      </c>
      <c r="B1" s="36" t="s">
        <v>1</v>
      </c>
      <c r="C1" s="36" t="s">
        <v>2</v>
      </c>
      <c r="D1" s="36" t="s">
        <v>3</v>
      </c>
      <c r="E1" s="37" t="s">
        <v>4</v>
      </c>
    </row>
    <row r="2" spans="1:5" ht="26.25" thickBot="1" x14ac:dyDescent="0.25">
      <c r="A2" s="32" t="s">
        <v>5</v>
      </c>
      <c r="B2" s="33">
        <f>'[1]Abzug von Lohn 1'!B2</f>
        <v>286</v>
      </c>
      <c r="C2" s="33">
        <f>B2*12</f>
        <v>3432</v>
      </c>
      <c r="D2" s="34">
        <v>2100</v>
      </c>
      <c r="E2" s="33">
        <f>C2/D2</f>
        <v>1.6342857142857143</v>
      </c>
    </row>
    <row r="3" spans="1:5" ht="26.25" thickBot="1" x14ac:dyDescent="0.25">
      <c r="A3" s="4" t="s">
        <v>6</v>
      </c>
      <c r="B3" s="6">
        <f>'[1]Abzug von Lohn 1'!B3</f>
        <v>647</v>
      </c>
      <c r="C3" s="33">
        <f t="shared" ref="C3:C4" si="0">B3*12</f>
        <v>7764</v>
      </c>
      <c r="D3" s="7">
        <v>2100</v>
      </c>
      <c r="E3" s="33">
        <f t="shared" ref="E3:E4" si="1">C3/D3</f>
        <v>3.6971428571428571</v>
      </c>
    </row>
    <row r="4" spans="1:5" ht="13.5" thickBot="1" x14ac:dyDescent="0.25">
      <c r="A4" s="4" t="s">
        <v>7</v>
      </c>
      <c r="B4" s="6">
        <f>'[1]Abzug von Lohn 1'!B4</f>
        <v>86.62</v>
      </c>
      <c r="C4" s="33">
        <f t="shared" si="0"/>
        <v>1039.44</v>
      </c>
      <c r="D4" s="7">
        <v>2100</v>
      </c>
      <c r="E4" s="33">
        <f t="shared" si="1"/>
        <v>0.49497142857142862</v>
      </c>
    </row>
    <row r="5" spans="1:5" ht="13.5" thickBot="1" x14ac:dyDescent="0.25">
      <c r="A5" s="92" t="s">
        <v>9</v>
      </c>
      <c r="B5" s="92"/>
      <c r="C5" s="93">
        <v>20000</v>
      </c>
      <c r="D5" s="30">
        <v>2100</v>
      </c>
      <c r="E5" s="93">
        <f>C5/D5</f>
        <v>9.5238095238095237</v>
      </c>
    </row>
    <row r="6" spans="1:5" ht="13.5" thickBot="1" x14ac:dyDescent="0.25">
      <c r="A6" s="29" t="s">
        <v>10</v>
      </c>
      <c r="B6" s="29"/>
      <c r="C6" s="31">
        <v>4200</v>
      </c>
      <c r="D6" s="30">
        <v>2100</v>
      </c>
      <c r="E6" s="31">
        <f>'[1]Abzug von Lohn 2'!E6</f>
        <v>2</v>
      </c>
    </row>
    <row r="7" spans="1:5" ht="13.5" thickBot="1" x14ac:dyDescent="0.25">
      <c r="A7" s="94" t="s">
        <v>82</v>
      </c>
      <c r="B7" s="95">
        <v>2000</v>
      </c>
      <c r="C7" s="95">
        <f>B7*12</f>
        <v>24000</v>
      </c>
      <c r="D7" s="96">
        <v>2100</v>
      </c>
      <c r="E7" s="95">
        <f>'[1]Abzug von Lohn 2'!E7</f>
        <v>5.8263999999999996</v>
      </c>
    </row>
    <row r="8" spans="1:5" ht="38.450000000000003" customHeight="1" thickBot="1" x14ac:dyDescent="0.25">
      <c r="A8" s="75" t="s">
        <v>55</v>
      </c>
      <c r="B8" s="76"/>
      <c r="C8" s="6">
        <f>'[1]Abzug von Lohn 1'!C7</f>
        <v>12235.44</v>
      </c>
      <c r="D8" s="7"/>
      <c r="E8" s="6">
        <f>SUM(E2:E4)</f>
        <v>5.8263999999999996</v>
      </c>
    </row>
    <row r="9" spans="1:5" ht="29.45" customHeight="1" thickBot="1" x14ac:dyDescent="0.25">
      <c r="A9" s="75" t="s">
        <v>56</v>
      </c>
      <c r="B9" s="76"/>
      <c r="C9" s="6">
        <f>SUM(C2:C6)</f>
        <v>36435.440000000002</v>
      </c>
      <c r="D9" s="7"/>
      <c r="E9" s="39">
        <f>SUM(E2:E6)</f>
        <v>17.350209523809525</v>
      </c>
    </row>
    <row r="10" spans="1:5" ht="29.45" customHeight="1" thickBot="1" x14ac:dyDescent="0.35">
      <c r="A10" s="75" t="s">
        <v>83</v>
      </c>
      <c r="B10" s="76"/>
      <c r="C10" s="6">
        <f>SUM(C2:C7)</f>
        <v>60435.44</v>
      </c>
      <c r="D10" s="7"/>
      <c r="E10" s="97">
        <f>SUM(E2:E7)</f>
        <v>23.176609523809525</v>
      </c>
    </row>
  </sheetData>
  <mergeCells count="3">
    <mergeCell ref="A8:B8"/>
    <mergeCell ref="A9:B9"/>
    <mergeCell ref="A10:B10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B16" sqref="B16"/>
    </sheetView>
  </sheetViews>
  <sheetFormatPr baseColWidth="10" defaultRowHeight="12.75" x14ac:dyDescent="0.2"/>
  <cols>
    <col min="1" max="1" width="35" customWidth="1"/>
    <col min="2" max="2" width="20.28515625" customWidth="1"/>
  </cols>
  <sheetData>
    <row r="1" spans="1:2" ht="20.25" thickBot="1" x14ac:dyDescent="0.35">
      <c r="A1" s="8" t="s">
        <v>11</v>
      </c>
      <c r="B1" s="9" t="s">
        <v>12</v>
      </c>
    </row>
    <row r="2" spans="1:2" x14ac:dyDescent="0.2">
      <c r="A2" s="3"/>
      <c r="B2" s="10"/>
    </row>
    <row r="3" spans="1:2" x14ac:dyDescent="0.2">
      <c r="A3" s="3" t="s">
        <v>13</v>
      </c>
      <c r="B3" s="10">
        <v>80</v>
      </c>
    </row>
    <row r="4" spans="1:2" x14ac:dyDescent="0.2">
      <c r="A4" s="3" t="s">
        <v>14</v>
      </c>
      <c r="B4" s="10">
        <v>2</v>
      </c>
    </row>
    <row r="5" spans="1:2" x14ac:dyDescent="0.2">
      <c r="A5" s="3" t="s">
        <v>15</v>
      </c>
      <c r="B5" s="10">
        <v>25</v>
      </c>
    </row>
    <row r="6" spans="1:2" x14ac:dyDescent="0.2">
      <c r="A6" s="3" t="s">
        <v>16</v>
      </c>
      <c r="B6" s="10">
        <v>40</v>
      </c>
    </row>
    <row r="7" spans="1:2" x14ac:dyDescent="0.2">
      <c r="A7" s="3" t="s">
        <v>17</v>
      </c>
      <c r="B7" s="10">
        <v>10</v>
      </c>
    </row>
    <row r="8" spans="1:2" x14ac:dyDescent="0.2">
      <c r="A8" s="3" t="s">
        <v>18</v>
      </c>
      <c r="B8" s="10">
        <v>4</v>
      </c>
    </row>
    <row r="9" spans="1:2" x14ac:dyDescent="0.2">
      <c r="A9" s="3" t="s">
        <v>19</v>
      </c>
      <c r="B9" s="10">
        <v>6</v>
      </c>
    </row>
    <row r="10" spans="1:2" x14ac:dyDescent="0.2">
      <c r="A10" s="3" t="s">
        <v>20</v>
      </c>
      <c r="B10" s="10">
        <v>8</v>
      </c>
    </row>
    <row r="11" spans="1:2" x14ac:dyDescent="0.2">
      <c r="A11" s="3" t="s">
        <v>21</v>
      </c>
      <c r="B11" s="10">
        <v>2</v>
      </c>
    </row>
    <row r="12" spans="1:2" x14ac:dyDescent="0.2">
      <c r="A12" s="3" t="s">
        <v>22</v>
      </c>
      <c r="B12" s="10">
        <v>18</v>
      </c>
    </row>
    <row r="13" spans="1:2" x14ac:dyDescent="0.2">
      <c r="A13" s="3" t="s">
        <v>23</v>
      </c>
      <c r="B13" s="10">
        <v>10</v>
      </c>
    </row>
    <row r="14" spans="1:2" x14ac:dyDescent="0.2">
      <c r="A14" s="3" t="s">
        <v>24</v>
      </c>
      <c r="B14" s="10">
        <v>10</v>
      </c>
    </row>
    <row r="15" spans="1:2" ht="13.5" thickBot="1" x14ac:dyDescent="0.25">
      <c r="A15" s="3"/>
      <c r="B15" s="10"/>
    </row>
    <row r="16" spans="1:2" ht="13.5" thickBot="1" x14ac:dyDescent="0.25">
      <c r="A16" s="11" t="s">
        <v>25</v>
      </c>
      <c r="B16" s="12">
        <f>SUM(B3:B15)</f>
        <v>215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"/>
  <sheetViews>
    <sheetView workbookViewId="0">
      <selection activeCell="E15" sqref="E15"/>
    </sheetView>
  </sheetViews>
  <sheetFormatPr baseColWidth="10" defaultRowHeight="12.75" x14ac:dyDescent="0.2"/>
  <cols>
    <col min="1" max="1" width="29.140625" bestFit="1" customWidth="1"/>
    <col min="2" max="13" width="4" bestFit="1" customWidth="1"/>
    <col min="14" max="14" width="5" bestFit="1" customWidth="1"/>
  </cols>
  <sheetData>
    <row r="1" spans="1:14" ht="53.25" thickBot="1" x14ac:dyDescent="0.25">
      <c r="A1" s="15"/>
      <c r="B1" s="16" t="s">
        <v>37</v>
      </c>
      <c r="C1" s="16" t="s">
        <v>38</v>
      </c>
      <c r="D1" s="16" t="s">
        <v>39</v>
      </c>
      <c r="E1" s="16" t="s">
        <v>40</v>
      </c>
      <c r="F1" s="16" t="s">
        <v>41</v>
      </c>
      <c r="G1" s="16" t="s">
        <v>42</v>
      </c>
      <c r="H1" s="16" t="s">
        <v>43</v>
      </c>
      <c r="I1" s="16" t="s">
        <v>44</v>
      </c>
      <c r="J1" s="16" t="s">
        <v>45</v>
      </c>
      <c r="K1" s="16" t="s">
        <v>46</v>
      </c>
      <c r="L1" s="16" t="s">
        <v>47</v>
      </c>
      <c r="M1" s="16" t="s">
        <v>48</v>
      </c>
      <c r="N1" s="16" t="s">
        <v>49</v>
      </c>
    </row>
    <row r="2" spans="1:14" ht="13.5" thickBot="1" x14ac:dyDescent="0.25">
      <c r="A2" s="17" t="s">
        <v>50</v>
      </c>
      <c r="B2" s="21">
        <v>16</v>
      </c>
      <c r="C2" s="21">
        <v>16</v>
      </c>
      <c r="D2" s="21">
        <v>16</v>
      </c>
      <c r="E2" s="21">
        <v>18</v>
      </c>
      <c r="F2" s="21">
        <v>20</v>
      </c>
      <c r="G2" s="21">
        <v>18</v>
      </c>
      <c r="H2" s="21">
        <v>18</v>
      </c>
      <c r="I2" s="21">
        <v>20</v>
      </c>
      <c r="J2" s="21">
        <v>18</v>
      </c>
      <c r="K2" s="21">
        <v>16</v>
      </c>
      <c r="L2" s="21">
        <v>16</v>
      </c>
      <c r="M2" s="21">
        <v>15</v>
      </c>
      <c r="N2" s="22">
        <v>207</v>
      </c>
    </row>
    <row r="3" spans="1:14" ht="13.5" thickBot="1" x14ac:dyDescent="0.25">
      <c r="A3" s="18" t="s">
        <v>51</v>
      </c>
      <c r="B3" s="23">
        <v>21</v>
      </c>
      <c r="C3" s="23">
        <v>20</v>
      </c>
      <c r="D3" s="23">
        <v>22</v>
      </c>
      <c r="E3" s="23">
        <v>19</v>
      </c>
      <c r="F3" s="23">
        <v>21</v>
      </c>
      <c r="G3" s="23">
        <v>19</v>
      </c>
      <c r="H3" s="23">
        <v>22</v>
      </c>
      <c r="I3" s="23">
        <v>22</v>
      </c>
      <c r="J3" s="23">
        <v>20</v>
      </c>
      <c r="K3" s="23">
        <v>21</v>
      </c>
      <c r="L3" s="23">
        <v>21</v>
      </c>
      <c r="M3" s="23">
        <v>19</v>
      </c>
      <c r="N3" s="24">
        <v>247</v>
      </c>
    </row>
    <row r="4" spans="1:14" ht="13.5" thickBot="1" x14ac:dyDescent="0.25">
      <c r="A4" s="19" t="s">
        <v>52</v>
      </c>
      <c r="B4" s="25">
        <v>128</v>
      </c>
      <c r="C4" s="25">
        <v>128</v>
      </c>
      <c r="D4" s="25">
        <v>128</v>
      </c>
      <c r="E4" s="25">
        <v>144</v>
      </c>
      <c r="F4" s="25">
        <v>160</v>
      </c>
      <c r="G4" s="25">
        <v>144</v>
      </c>
      <c r="H4" s="25">
        <v>144</v>
      </c>
      <c r="I4" s="25">
        <v>160</v>
      </c>
      <c r="J4" s="25">
        <v>144</v>
      </c>
      <c r="K4" s="25">
        <v>128</v>
      </c>
      <c r="L4" s="25">
        <v>128</v>
      </c>
      <c r="M4" s="25">
        <v>120</v>
      </c>
      <c r="N4" s="26">
        <v>1656</v>
      </c>
    </row>
    <row r="5" spans="1:14" ht="13.5" thickBot="1" x14ac:dyDescent="0.25">
      <c r="A5" s="19" t="s">
        <v>53</v>
      </c>
      <c r="B5" s="25">
        <v>168</v>
      </c>
      <c r="C5" s="25">
        <v>160</v>
      </c>
      <c r="D5" s="25">
        <v>176</v>
      </c>
      <c r="E5" s="25">
        <v>152</v>
      </c>
      <c r="F5" s="25">
        <v>168</v>
      </c>
      <c r="G5" s="25">
        <v>152</v>
      </c>
      <c r="H5" s="25">
        <v>176</v>
      </c>
      <c r="I5" s="25">
        <v>176</v>
      </c>
      <c r="J5" s="25">
        <v>160</v>
      </c>
      <c r="K5" s="25">
        <v>168</v>
      </c>
      <c r="L5" s="25">
        <v>168</v>
      </c>
      <c r="M5" s="25">
        <v>152</v>
      </c>
      <c r="N5" s="26">
        <v>1976</v>
      </c>
    </row>
    <row r="6" spans="1:14" ht="13.5" thickBot="1" x14ac:dyDescent="0.25">
      <c r="A6" s="20" t="s">
        <v>54</v>
      </c>
      <c r="B6" s="27">
        <v>40</v>
      </c>
      <c r="C6" s="27">
        <v>32</v>
      </c>
      <c r="D6" s="27">
        <v>48</v>
      </c>
      <c r="E6" s="27">
        <v>8</v>
      </c>
      <c r="F6" s="27">
        <v>8</v>
      </c>
      <c r="G6" s="27">
        <v>8</v>
      </c>
      <c r="H6" s="27">
        <v>32</v>
      </c>
      <c r="I6" s="27">
        <v>16</v>
      </c>
      <c r="J6" s="27">
        <v>16</v>
      </c>
      <c r="K6" s="27">
        <v>40</v>
      </c>
      <c r="L6" s="27">
        <v>40</v>
      </c>
      <c r="M6" s="27">
        <v>32</v>
      </c>
      <c r="N6" s="28">
        <v>320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topLeftCell="A5" workbookViewId="0">
      <selection activeCell="M39" sqref="M39"/>
    </sheetView>
  </sheetViews>
  <sheetFormatPr baseColWidth="10" defaultRowHeight="12.75" x14ac:dyDescent="0.2"/>
  <cols>
    <col min="1" max="1" width="29.42578125" customWidth="1"/>
    <col min="2" max="2" width="16.42578125" customWidth="1"/>
  </cols>
  <sheetData>
    <row r="1" spans="1:3" ht="13.5" thickBot="1" x14ac:dyDescent="0.25">
      <c r="A1" s="13" t="s">
        <v>26</v>
      </c>
      <c r="B1" s="13" t="s">
        <v>27</v>
      </c>
      <c r="C1" s="13" t="s">
        <v>28</v>
      </c>
    </row>
    <row r="2" spans="1:3" ht="13.5" thickBot="1" x14ac:dyDescent="0.25">
      <c r="A2" s="13" t="s">
        <v>29</v>
      </c>
      <c r="B2" s="13">
        <v>2080</v>
      </c>
      <c r="C2" s="13">
        <v>100</v>
      </c>
    </row>
    <row r="3" spans="1:3" ht="26.25" thickBot="1" x14ac:dyDescent="0.25">
      <c r="A3" s="13" t="s">
        <v>30</v>
      </c>
      <c r="B3" s="13">
        <v>160</v>
      </c>
      <c r="C3" s="13">
        <v>7.7</v>
      </c>
    </row>
    <row r="4" spans="1:3" ht="13.5" thickBot="1" x14ac:dyDescent="0.25">
      <c r="A4" s="13" t="s">
        <v>31</v>
      </c>
      <c r="B4" s="13">
        <v>72</v>
      </c>
      <c r="C4" s="13">
        <v>3.5</v>
      </c>
    </row>
    <row r="5" spans="1:3" ht="13.5" thickBot="1" x14ac:dyDescent="0.25">
      <c r="A5" s="13" t="s">
        <v>32</v>
      </c>
      <c r="B5" s="13">
        <v>80</v>
      </c>
      <c r="C5" s="13">
        <v>3.8</v>
      </c>
    </row>
    <row r="6" spans="1:3" ht="26.25" thickBot="1" x14ac:dyDescent="0.25">
      <c r="A6" s="13" t="s">
        <v>33</v>
      </c>
      <c r="B6" s="13">
        <v>80</v>
      </c>
      <c r="C6" s="13">
        <v>3.8</v>
      </c>
    </row>
    <row r="7" spans="1:3" ht="13.5" thickBot="1" x14ac:dyDescent="0.25">
      <c r="A7" s="13" t="s">
        <v>34</v>
      </c>
      <c r="B7" s="13">
        <v>14</v>
      </c>
      <c r="C7" s="13">
        <v>0.7</v>
      </c>
    </row>
    <row r="8" spans="1:3" ht="26.25" thickBot="1" x14ac:dyDescent="0.25">
      <c r="A8" s="13" t="s">
        <v>35</v>
      </c>
      <c r="B8" s="13">
        <v>24</v>
      </c>
      <c r="C8" s="13">
        <v>1.2</v>
      </c>
    </row>
    <row r="9" spans="1:3" ht="13.5" thickBot="1" x14ac:dyDescent="0.25">
      <c r="A9" s="14" t="s">
        <v>36</v>
      </c>
      <c r="B9" s="14">
        <v>1650</v>
      </c>
      <c r="C9" s="14">
        <v>79.3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8"/>
  <sheetViews>
    <sheetView workbookViewId="0">
      <selection activeCell="A13" sqref="A13"/>
    </sheetView>
  </sheetViews>
  <sheetFormatPr baseColWidth="10" defaultRowHeight="12.75" x14ac:dyDescent="0.2"/>
  <sheetData>
    <row r="1" spans="1:16" ht="18" thickTop="1" thickBot="1" x14ac:dyDescent="0.25">
      <c r="A1" s="40" t="s">
        <v>57</v>
      </c>
      <c r="B1" s="77" t="s">
        <v>58</v>
      </c>
      <c r="C1" s="78"/>
      <c r="D1" s="78"/>
      <c r="E1" s="79"/>
      <c r="F1" s="80" t="s">
        <v>59</v>
      </c>
      <c r="G1" s="78"/>
      <c r="H1" s="79"/>
      <c r="I1" s="81" t="s">
        <v>60</v>
      </c>
      <c r="J1" s="82"/>
      <c r="K1" s="82"/>
      <c r="L1" s="83"/>
      <c r="M1" s="80" t="s">
        <v>61</v>
      </c>
      <c r="N1" s="78"/>
      <c r="O1" s="79"/>
      <c r="P1" s="41" t="s">
        <v>62</v>
      </c>
    </row>
    <row r="2" spans="1:16" ht="13.5" thickBot="1" x14ac:dyDescent="0.25">
      <c r="A2" s="42"/>
      <c r="B2" s="84"/>
      <c r="C2" s="85"/>
      <c r="D2" s="85"/>
      <c r="E2" s="86"/>
      <c r="F2" s="87"/>
      <c r="G2" s="85"/>
      <c r="H2" s="86"/>
      <c r="I2" s="88" t="s">
        <v>63</v>
      </c>
      <c r="J2" s="89"/>
      <c r="K2" s="90" t="s">
        <v>64</v>
      </c>
      <c r="L2" s="91"/>
      <c r="M2" s="87"/>
      <c r="N2" s="85"/>
      <c r="O2" s="86"/>
      <c r="P2" s="43"/>
    </row>
    <row r="3" spans="1:16" ht="13.5" thickBot="1" x14ac:dyDescent="0.25">
      <c r="A3" s="42"/>
      <c r="B3" s="44">
        <v>0.5</v>
      </c>
      <c r="C3" s="44">
        <v>100</v>
      </c>
      <c r="D3" s="44">
        <v>120</v>
      </c>
      <c r="E3" s="45">
        <v>130</v>
      </c>
      <c r="F3" s="44">
        <v>400</v>
      </c>
      <c r="G3" s="44">
        <v>480</v>
      </c>
      <c r="H3" s="45">
        <v>520</v>
      </c>
      <c r="I3" s="44">
        <v>1</v>
      </c>
      <c r="J3" s="44">
        <v>1</v>
      </c>
      <c r="K3" s="44">
        <v>2</v>
      </c>
      <c r="L3" s="45">
        <v>2.2000000000000002</v>
      </c>
      <c r="M3" s="44">
        <v>100</v>
      </c>
      <c r="N3" s="44">
        <v>150</v>
      </c>
      <c r="O3" s="45">
        <v>200</v>
      </c>
      <c r="P3" s="45"/>
    </row>
    <row r="4" spans="1:16" ht="14.25" thickTop="1" thickBot="1" x14ac:dyDescent="0.25">
      <c r="A4" s="46">
        <v>180</v>
      </c>
      <c r="B4" s="47">
        <v>9258</v>
      </c>
      <c r="C4" s="47">
        <v>5556</v>
      </c>
      <c r="D4" s="47">
        <v>4629</v>
      </c>
      <c r="E4" s="48">
        <v>4277</v>
      </c>
      <c r="F4" s="47">
        <v>1440</v>
      </c>
      <c r="G4" s="47">
        <v>1215</v>
      </c>
      <c r="H4" s="48">
        <v>1125</v>
      </c>
      <c r="I4" s="47">
        <v>50</v>
      </c>
      <c r="J4" s="47">
        <v>72</v>
      </c>
      <c r="K4" s="47">
        <v>139</v>
      </c>
      <c r="L4" s="48">
        <v>175</v>
      </c>
      <c r="M4" s="47">
        <v>112</v>
      </c>
      <c r="N4" s="47">
        <v>74</v>
      </c>
      <c r="O4" s="48">
        <v>56</v>
      </c>
      <c r="P4" s="48">
        <v>5560</v>
      </c>
    </row>
    <row r="5" spans="1:16" ht="13.5" thickBot="1" x14ac:dyDescent="0.25">
      <c r="A5" s="49">
        <v>200</v>
      </c>
      <c r="B5" s="47">
        <v>10000</v>
      </c>
      <c r="C5" s="47">
        <v>5000</v>
      </c>
      <c r="D5" s="50">
        <v>4166</v>
      </c>
      <c r="E5" s="48">
        <v>3846</v>
      </c>
      <c r="F5" s="47">
        <v>1300</v>
      </c>
      <c r="G5" s="50">
        <v>1100</v>
      </c>
      <c r="H5" s="48">
        <v>1012</v>
      </c>
      <c r="I5" s="47">
        <v>45</v>
      </c>
      <c r="J5" s="47">
        <v>65</v>
      </c>
      <c r="K5" s="47">
        <v>125</v>
      </c>
      <c r="L5" s="50">
        <v>157</v>
      </c>
      <c r="M5" s="50">
        <v>100</v>
      </c>
      <c r="N5" s="47">
        <v>66</v>
      </c>
      <c r="O5" s="47">
        <v>50</v>
      </c>
      <c r="P5" s="50">
        <v>5000</v>
      </c>
    </row>
    <row r="6" spans="1:16" ht="13.5" thickBot="1" x14ac:dyDescent="0.25">
      <c r="A6" s="51">
        <v>220</v>
      </c>
      <c r="B6" s="47">
        <v>7528</v>
      </c>
      <c r="C6" s="47">
        <v>4545</v>
      </c>
      <c r="D6" s="47">
        <v>3764</v>
      </c>
      <c r="E6" s="48">
        <v>3495</v>
      </c>
      <c r="F6" s="47">
        <v>1190</v>
      </c>
      <c r="G6" s="47">
        <v>990</v>
      </c>
      <c r="H6" s="48">
        <v>915</v>
      </c>
      <c r="I6" s="47">
        <v>41</v>
      </c>
      <c r="J6" s="47">
        <v>59</v>
      </c>
      <c r="K6" s="47">
        <v>114</v>
      </c>
      <c r="L6" s="47">
        <v>143</v>
      </c>
      <c r="M6" s="47">
        <v>90</v>
      </c>
      <c r="N6" s="47">
        <v>60</v>
      </c>
      <c r="O6" s="47">
        <v>46</v>
      </c>
      <c r="P6" s="47">
        <v>4540</v>
      </c>
    </row>
    <row r="7" spans="1:16" ht="13.5" thickBot="1" x14ac:dyDescent="0.25">
      <c r="A7" s="52">
        <v>300</v>
      </c>
      <c r="B7" s="44">
        <v>6667</v>
      </c>
      <c r="C7" s="44">
        <v>3334</v>
      </c>
      <c r="D7" s="44">
        <v>2778</v>
      </c>
      <c r="E7" s="45">
        <v>2576</v>
      </c>
      <c r="F7" s="44">
        <v>867</v>
      </c>
      <c r="G7" s="44">
        <v>733</v>
      </c>
      <c r="H7" s="45">
        <v>675</v>
      </c>
      <c r="I7" s="44">
        <v>30</v>
      </c>
      <c r="J7" s="44">
        <v>44</v>
      </c>
      <c r="K7" s="44">
        <v>83</v>
      </c>
      <c r="L7" s="45">
        <v>105</v>
      </c>
      <c r="M7" s="44">
        <v>66</v>
      </c>
      <c r="N7" s="44">
        <v>44</v>
      </c>
      <c r="O7" s="45">
        <v>33</v>
      </c>
      <c r="P7" s="45">
        <v>3330</v>
      </c>
    </row>
    <row r="8" spans="1:16" ht="13.5" thickTop="1" x14ac:dyDescent="0.2"/>
  </sheetData>
  <mergeCells count="9">
    <mergeCell ref="B1:E1"/>
    <mergeCell ref="F1:H1"/>
    <mergeCell ref="I1:L1"/>
    <mergeCell ref="M1:O1"/>
    <mergeCell ref="B2:E2"/>
    <mergeCell ref="F2:H2"/>
    <mergeCell ref="I2:J2"/>
    <mergeCell ref="K2:L2"/>
    <mergeCell ref="M2:O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03A2D-4D8C-4AEE-9126-A957B6B78789}">
  <dimension ref="A1:F12"/>
  <sheetViews>
    <sheetView tabSelected="1" workbookViewId="0">
      <selection activeCell="H9" sqref="H9"/>
    </sheetView>
  </sheetViews>
  <sheetFormatPr baseColWidth="10" defaultRowHeight="12.75" x14ac:dyDescent="0.2"/>
  <sheetData>
    <row r="1" spans="1:6" ht="38.25" x14ac:dyDescent="0.2">
      <c r="A1" s="107" t="s">
        <v>84</v>
      </c>
      <c r="B1" s="98" t="s">
        <v>85</v>
      </c>
      <c r="C1" s="98" t="s">
        <v>87</v>
      </c>
      <c r="D1" s="101" t="s">
        <v>88</v>
      </c>
      <c r="E1" s="101" t="s">
        <v>90</v>
      </c>
      <c r="F1" s="110" t="s">
        <v>92</v>
      </c>
    </row>
    <row r="2" spans="1:6" ht="38.25" x14ac:dyDescent="0.2">
      <c r="A2" s="108"/>
      <c r="B2" s="99" t="s">
        <v>86</v>
      </c>
      <c r="C2" s="99" t="s">
        <v>84</v>
      </c>
      <c r="D2" s="102" t="s">
        <v>89</v>
      </c>
      <c r="E2" s="102" t="s">
        <v>91</v>
      </c>
      <c r="F2" s="111"/>
    </row>
    <row r="3" spans="1:6" ht="13.5" thickBot="1" x14ac:dyDescent="0.25">
      <c r="A3" s="109"/>
      <c r="B3" s="100"/>
      <c r="C3" s="100"/>
      <c r="D3" s="100"/>
      <c r="E3" s="100"/>
      <c r="F3" s="112"/>
    </row>
    <row r="4" spans="1:6" ht="13.5" customHeight="1" x14ac:dyDescent="0.2">
      <c r="A4" s="107" t="s">
        <v>93</v>
      </c>
      <c r="B4" s="99">
        <v>67</v>
      </c>
      <c r="C4" s="107" t="s">
        <v>94</v>
      </c>
      <c r="D4" s="110" t="s">
        <v>95</v>
      </c>
      <c r="E4" s="102" t="s">
        <v>96</v>
      </c>
      <c r="F4" s="102" t="s">
        <v>117</v>
      </c>
    </row>
    <row r="5" spans="1:6" x14ac:dyDescent="0.2">
      <c r="A5" s="108"/>
      <c r="B5" s="103">
        <v>134</v>
      </c>
      <c r="C5" s="108"/>
      <c r="D5" s="111"/>
      <c r="E5" s="105" t="s">
        <v>97</v>
      </c>
      <c r="F5" s="105" t="s">
        <v>118</v>
      </c>
    </row>
    <row r="6" spans="1:6" ht="13.5" thickBot="1" x14ac:dyDescent="0.25">
      <c r="A6" s="109"/>
      <c r="B6" s="104">
        <v>22</v>
      </c>
      <c r="C6" s="109"/>
      <c r="D6" s="112"/>
      <c r="E6" s="106" t="s">
        <v>98</v>
      </c>
      <c r="F6" s="106" t="s">
        <v>99</v>
      </c>
    </row>
    <row r="7" spans="1:6" x14ac:dyDescent="0.2">
      <c r="A7" s="107" t="s">
        <v>100</v>
      </c>
      <c r="B7" s="99">
        <v>50</v>
      </c>
      <c r="C7" s="107" t="s">
        <v>101</v>
      </c>
      <c r="D7" s="110" t="s">
        <v>102</v>
      </c>
      <c r="E7" s="102" t="s">
        <v>103</v>
      </c>
      <c r="F7" s="102" t="s">
        <v>106</v>
      </c>
    </row>
    <row r="8" spans="1:6" x14ac:dyDescent="0.2">
      <c r="A8" s="108"/>
      <c r="B8" s="103">
        <v>100</v>
      </c>
      <c r="C8" s="108"/>
      <c r="D8" s="111"/>
      <c r="E8" s="105" t="s">
        <v>104</v>
      </c>
      <c r="F8" s="105" t="s">
        <v>107</v>
      </c>
    </row>
    <row r="9" spans="1:6" ht="13.5" thickBot="1" x14ac:dyDescent="0.25">
      <c r="A9" s="109"/>
      <c r="B9" s="104">
        <v>16</v>
      </c>
      <c r="C9" s="109"/>
      <c r="D9" s="112"/>
      <c r="E9" s="106" t="s">
        <v>105</v>
      </c>
      <c r="F9" s="106" t="s">
        <v>108</v>
      </c>
    </row>
    <row r="10" spans="1:6" x14ac:dyDescent="0.2">
      <c r="A10" s="107" t="s">
        <v>109</v>
      </c>
      <c r="B10" s="99">
        <v>34</v>
      </c>
      <c r="C10" s="107" t="s">
        <v>110</v>
      </c>
      <c r="D10" s="110" t="s">
        <v>111</v>
      </c>
      <c r="E10" s="102" t="s">
        <v>112</v>
      </c>
      <c r="F10" s="102" t="s">
        <v>114</v>
      </c>
    </row>
    <row r="11" spans="1:6" x14ac:dyDescent="0.2">
      <c r="A11" s="108"/>
      <c r="B11" s="103">
        <v>68</v>
      </c>
      <c r="C11" s="108"/>
      <c r="D11" s="111"/>
      <c r="E11" s="105" t="s">
        <v>96</v>
      </c>
      <c r="F11" s="105" t="s">
        <v>115</v>
      </c>
    </row>
    <row r="12" spans="1:6" ht="13.5" thickBot="1" x14ac:dyDescent="0.25">
      <c r="A12" s="109"/>
      <c r="B12" s="104">
        <v>11</v>
      </c>
      <c r="C12" s="109"/>
      <c r="D12" s="112"/>
      <c r="E12" s="106" t="s">
        <v>113</v>
      </c>
      <c r="F12" s="106" t="s">
        <v>116</v>
      </c>
    </row>
  </sheetData>
  <mergeCells count="11">
    <mergeCell ref="A10:A12"/>
    <mergeCell ref="C10:C12"/>
    <mergeCell ref="D10:D12"/>
    <mergeCell ref="A1:A3"/>
    <mergeCell ref="F1:F3"/>
    <mergeCell ref="A4:A6"/>
    <mergeCell ref="C4:C6"/>
    <mergeCell ref="D4:D6"/>
    <mergeCell ref="A7:A9"/>
    <mergeCell ref="C7:C9"/>
    <mergeCell ref="D7:D9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>
      <selection activeCell="C11" sqref="C11"/>
    </sheetView>
  </sheetViews>
  <sheetFormatPr baseColWidth="10" defaultRowHeight="12.75" x14ac:dyDescent="0.2"/>
  <cols>
    <col min="2" max="2" width="15.42578125" customWidth="1"/>
    <col min="3" max="3" width="14.7109375" customWidth="1"/>
  </cols>
  <sheetData>
    <row r="1" spans="1:3" ht="15.75" thickBot="1" x14ac:dyDescent="0.25">
      <c r="A1" s="53" t="s">
        <v>65</v>
      </c>
      <c r="B1" s="54" t="s">
        <v>66</v>
      </c>
      <c r="C1" s="54" t="s">
        <v>67</v>
      </c>
    </row>
    <row r="2" spans="1:3" ht="15" thickBot="1" x14ac:dyDescent="0.25">
      <c r="A2" s="55" t="s">
        <v>13</v>
      </c>
      <c r="B2" s="56">
        <v>78</v>
      </c>
      <c r="C2" s="56">
        <v>150</v>
      </c>
    </row>
    <row r="3" spans="1:3" ht="15" thickBot="1" x14ac:dyDescent="0.25">
      <c r="A3" s="55" t="s">
        <v>15</v>
      </c>
      <c r="B3" s="56">
        <v>15</v>
      </c>
      <c r="C3" s="56">
        <v>30</v>
      </c>
    </row>
    <row r="4" spans="1:3" ht="15" thickBot="1" x14ac:dyDescent="0.25">
      <c r="A4" s="55" t="s">
        <v>68</v>
      </c>
      <c r="B4" s="56">
        <v>22</v>
      </c>
      <c r="C4" s="56">
        <v>40</v>
      </c>
    </row>
    <row r="5" spans="1:3" ht="15" thickBot="1" x14ac:dyDescent="0.25">
      <c r="A5" s="55" t="s">
        <v>69</v>
      </c>
      <c r="B5" s="56">
        <v>15</v>
      </c>
      <c r="C5" s="56">
        <v>15</v>
      </c>
    </row>
    <row r="6" spans="1:3" ht="15" thickBot="1" x14ac:dyDescent="0.25">
      <c r="A6" s="55" t="s">
        <v>70</v>
      </c>
      <c r="B6" s="56">
        <v>4</v>
      </c>
      <c r="C6" s="56">
        <v>8</v>
      </c>
    </row>
    <row r="7" spans="1:3" ht="15" thickBot="1" x14ac:dyDescent="0.25">
      <c r="A7" s="55" t="s">
        <v>71</v>
      </c>
      <c r="B7" s="56">
        <v>15</v>
      </c>
      <c r="C7" s="56">
        <v>15</v>
      </c>
    </row>
    <row r="8" spans="1:3" ht="15" thickBot="1" x14ac:dyDescent="0.25">
      <c r="A8" s="55" t="s">
        <v>19</v>
      </c>
      <c r="B8" s="58"/>
      <c r="C8" s="57"/>
    </row>
    <row r="9" spans="1:3" ht="15" thickBot="1" x14ac:dyDescent="0.25">
      <c r="A9" s="55" t="s">
        <v>72</v>
      </c>
      <c r="B9" s="58"/>
      <c r="C9" s="57"/>
    </row>
    <row r="10" spans="1:3" ht="15" thickBot="1" x14ac:dyDescent="0.25">
      <c r="A10" s="55" t="s">
        <v>73</v>
      </c>
      <c r="B10" s="56">
        <v>0</v>
      </c>
      <c r="C10" s="56">
        <v>0</v>
      </c>
    </row>
    <row r="11" spans="1:3" ht="15.75" thickBot="1" x14ac:dyDescent="0.25">
      <c r="A11" s="59" t="s">
        <v>74</v>
      </c>
      <c r="B11" s="60">
        <v>149</v>
      </c>
      <c r="C11" s="60">
        <v>258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"/>
  <sheetViews>
    <sheetView workbookViewId="0">
      <selection activeCell="F34" sqref="F34"/>
    </sheetView>
  </sheetViews>
  <sheetFormatPr baseColWidth="10" defaultRowHeight="12.75" x14ac:dyDescent="0.2"/>
  <cols>
    <col min="1" max="1" width="13.42578125" customWidth="1"/>
    <col min="2" max="2" width="15.28515625" customWidth="1"/>
    <col min="3" max="3" width="18" customWidth="1"/>
    <col min="4" max="4" width="16.42578125" customWidth="1"/>
    <col min="5" max="5" width="22.5703125" customWidth="1"/>
  </cols>
  <sheetData>
    <row r="1" spans="1:5" ht="28.15" customHeight="1" x14ac:dyDescent="0.2">
      <c r="A1" s="61" t="s">
        <v>65</v>
      </c>
      <c r="B1" s="62" t="s">
        <v>75</v>
      </c>
      <c r="C1" s="63" t="s">
        <v>76</v>
      </c>
      <c r="D1" s="64" t="s">
        <v>77</v>
      </c>
      <c r="E1" s="65" t="s">
        <v>78</v>
      </c>
    </row>
    <row r="2" spans="1:5" x14ac:dyDescent="0.2">
      <c r="A2" s="66" t="s">
        <v>13</v>
      </c>
      <c r="B2" s="67">
        <v>78</v>
      </c>
      <c r="C2" s="68">
        <v>130</v>
      </c>
      <c r="D2" s="69">
        <v>40</v>
      </c>
      <c r="E2" s="70">
        <v>4</v>
      </c>
    </row>
    <row r="3" spans="1:5" x14ac:dyDescent="0.2">
      <c r="A3" s="66" t="s">
        <v>14</v>
      </c>
      <c r="B3" s="67">
        <v>6</v>
      </c>
      <c r="C3" s="68">
        <v>8</v>
      </c>
      <c r="D3" s="69">
        <v>4</v>
      </c>
      <c r="E3" s="70">
        <v>8</v>
      </c>
    </row>
    <row r="4" spans="1:5" x14ac:dyDescent="0.2">
      <c r="A4" s="66" t="s">
        <v>15</v>
      </c>
      <c r="B4" s="67">
        <v>15</v>
      </c>
      <c r="C4" s="68">
        <v>40</v>
      </c>
      <c r="D4" s="69">
        <v>10</v>
      </c>
      <c r="E4" s="70">
        <v>0</v>
      </c>
    </row>
    <row r="5" spans="1:5" x14ac:dyDescent="0.2">
      <c r="A5" s="66" t="s">
        <v>68</v>
      </c>
      <c r="B5" s="67">
        <v>22</v>
      </c>
      <c r="C5" s="68">
        <v>30</v>
      </c>
      <c r="D5" s="69">
        <v>15</v>
      </c>
      <c r="E5" s="70">
        <v>0</v>
      </c>
    </row>
    <row r="6" spans="1:5" x14ac:dyDescent="0.2">
      <c r="A6" s="66" t="s">
        <v>69</v>
      </c>
      <c r="B6" s="67">
        <v>15</v>
      </c>
      <c r="C6" s="68">
        <v>20</v>
      </c>
      <c r="D6" s="69">
        <v>10</v>
      </c>
      <c r="E6" s="70">
        <v>0</v>
      </c>
    </row>
    <row r="7" spans="1:5" x14ac:dyDescent="0.2">
      <c r="A7" s="66" t="s">
        <v>70</v>
      </c>
      <c r="B7" s="67">
        <v>4</v>
      </c>
      <c r="C7" s="68">
        <v>15</v>
      </c>
      <c r="D7" s="69">
        <v>4</v>
      </c>
      <c r="E7" s="70">
        <v>0</v>
      </c>
    </row>
    <row r="8" spans="1:5" x14ac:dyDescent="0.2">
      <c r="A8" s="66" t="s">
        <v>71</v>
      </c>
      <c r="B8" s="67">
        <v>15</v>
      </c>
      <c r="C8" s="68">
        <v>20</v>
      </c>
      <c r="D8" s="69">
        <v>10</v>
      </c>
      <c r="E8" s="70">
        <v>0</v>
      </c>
    </row>
    <row r="9" spans="1:5" x14ac:dyDescent="0.2">
      <c r="A9" s="66" t="s">
        <v>19</v>
      </c>
      <c r="B9" s="67">
        <v>0</v>
      </c>
      <c r="C9" s="68">
        <v>30</v>
      </c>
      <c r="D9" s="69">
        <v>0</v>
      </c>
      <c r="E9" s="70">
        <v>0</v>
      </c>
    </row>
    <row r="10" spans="1:5" x14ac:dyDescent="0.2">
      <c r="A10" s="66" t="s">
        <v>72</v>
      </c>
      <c r="B10" s="67">
        <v>0</v>
      </c>
      <c r="C10" s="68">
        <v>60</v>
      </c>
      <c r="D10" s="69">
        <v>0</v>
      </c>
      <c r="E10" s="70">
        <v>0</v>
      </c>
    </row>
    <row r="11" spans="1:5" x14ac:dyDescent="0.2">
      <c r="A11" s="66" t="s">
        <v>73</v>
      </c>
      <c r="B11" s="67">
        <v>8</v>
      </c>
      <c r="C11" s="68">
        <v>120</v>
      </c>
      <c r="D11" s="69">
        <v>6</v>
      </c>
      <c r="E11" s="70">
        <v>10</v>
      </c>
    </row>
    <row r="12" spans="1:5" x14ac:dyDescent="0.2">
      <c r="A12" s="71" t="s">
        <v>74</v>
      </c>
      <c r="B12" s="72">
        <f>SUM(B2:B11)</f>
        <v>163</v>
      </c>
      <c r="C12" s="72">
        <f>SUM(C2:C11)</f>
        <v>473</v>
      </c>
      <c r="D12" s="72">
        <f>SUM(D2:D11)</f>
        <v>99</v>
      </c>
      <c r="E12" s="72">
        <f>SUM(E2:E11)</f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Abzug von Lohn 1</vt:lpstr>
      <vt:lpstr>Abzug von Lohn 2</vt:lpstr>
      <vt:lpstr>Abzug von Lohn 3</vt:lpstr>
      <vt:lpstr>Abzug von Lohn 4 </vt:lpstr>
      <vt:lpstr>Arbeitszeit pro ha</vt:lpstr>
      <vt:lpstr>Feldverfügbare Arbeitszeit</vt:lpstr>
      <vt:lpstr>Tartifvereinb</vt:lpstr>
      <vt:lpstr>Stockzahl</vt:lpstr>
      <vt:lpstr>Zeilenlänge</vt:lpstr>
      <vt:lpstr>Handarbeiten 1</vt:lpstr>
      <vt:lpstr>Arbeitszeitvergleich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Tim Ochssner</cp:lastModifiedBy>
  <dcterms:created xsi:type="dcterms:W3CDTF">2008-08-08T04:22:26Z</dcterms:created>
  <dcterms:modified xsi:type="dcterms:W3CDTF">2024-11-20T09:19:55Z</dcterms:modified>
</cp:coreProperties>
</file>