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ktuell\Arbeit\Aktuelle Artikel\2025\20250405 Kosten der Laubarbeiten\20250408 Laubschnitt\"/>
    </mc:Choice>
  </mc:AlternateContent>
  <xr:revisionPtr revIDLastSave="0" documentId="13_ncr:1_{55C88E90-98AD-44F5-8087-1FEC5886E38E}" xr6:coauthVersionLast="47" xr6:coauthVersionMax="47" xr10:uidLastSave="{00000000-0000-0000-0000-000000000000}"/>
  <bookViews>
    <workbookView xWindow="-120" yWindow="600" windowWidth="29040" windowHeight="15000" xr2:uid="{00000000-000D-0000-FFFF-FFFF00000000}"/>
  </bookViews>
  <sheets>
    <sheet name="Kosten des Laubschnittes" sheetId="6" r:id="rId1"/>
    <sheet name="Kosten Schlepper" sheetId="3" r:id="rId2"/>
    <sheet name="Kosten Laubschneider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2" i="6" l="1"/>
  <c r="B11" i="6"/>
  <c r="E10" i="11"/>
  <c r="C7" i="11"/>
  <c r="C6" i="11"/>
  <c r="C5" i="11"/>
  <c r="C4" i="11"/>
  <c r="C3" i="11"/>
  <c r="C4" i="3"/>
  <c r="C5" i="3"/>
  <c r="C6" i="3"/>
  <c r="C7" i="3"/>
  <c r="D23" i="3"/>
  <c r="C21" i="3"/>
  <c r="C3" i="3" l="1"/>
  <c r="C9" i="3" s="1"/>
  <c r="E9" i="3" s="1"/>
  <c r="E26" i="3" s="1"/>
  <c r="C12" i="6" l="1"/>
  <c r="B9" i="6"/>
  <c r="C11" i="6" s="1"/>
  <c r="B4" i="6"/>
  <c r="C4" i="6" s="1"/>
  <c r="B5" i="6"/>
  <c r="C5" i="6" s="1"/>
  <c r="C13" i="6" l="1"/>
</calcChain>
</file>

<file path=xl/sharedStrings.xml><?xml version="1.0" encoding="utf-8"?>
<sst xmlns="http://schemas.openxmlformats.org/spreadsheetml/2006/main" count="68" uniqueCount="53">
  <si>
    <t>Anschaffungswert</t>
  </si>
  <si>
    <t>Zinssatz</t>
  </si>
  <si>
    <t>Kosten pro Jahr</t>
  </si>
  <si>
    <t>Versicherung 0,5</t>
  </si>
  <si>
    <t>Restwert</t>
  </si>
  <si>
    <t>Fixe Kosten</t>
  </si>
  <si>
    <t>Summe Fixe Kosten</t>
  </si>
  <si>
    <t>Variable Kosten</t>
  </si>
  <si>
    <t>Treibstoff</t>
  </si>
  <si>
    <t>Kosten pro Stunde</t>
  </si>
  <si>
    <t>Öl</t>
  </si>
  <si>
    <t>Reparatur</t>
  </si>
  <si>
    <t>Summe Variable Kosten pro Stunde</t>
  </si>
  <si>
    <t>Berechnung</t>
  </si>
  <si>
    <t>Unterbringung</t>
  </si>
  <si>
    <t>Kosten:</t>
  </si>
  <si>
    <t>Summe der Kosten</t>
  </si>
  <si>
    <t>Annahmen für Berechnungsgrundlage</t>
  </si>
  <si>
    <t>Vorgaben für die Berechnung</t>
  </si>
  <si>
    <t>Felder in Matrixen werden automatisch aktualisiert</t>
  </si>
  <si>
    <t>Arbeitskosten Fachkraft</t>
  </si>
  <si>
    <t>Arbeitsstunde Aushilfskraft</t>
  </si>
  <si>
    <t>Arbeitslohn Schlepperfahrer</t>
  </si>
  <si>
    <t>Arbeitskosten Saisonarbeitskraft</t>
  </si>
  <si>
    <t>Anzahl der Durchgänge</t>
  </si>
  <si>
    <t>Arbeitszeit pro Maßnahme (Stunden) Saisonarbeitskraft</t>
  </si>
  <si>
    <t xml:space="preserve">h Schlepper </t>
  </si>
  <si>
    <t>Kosten des Laubschnittes</t>
  </si>
  <si>
    <t>Arbeitszeit pro Maßnahme (Stunden) Schlepperfahrer</t>
  </si>
  <si>
    <t>h Laubschneider</t>
  </si>
  <si>
    <r>
      <t>Fixe Kosten pro Stunde bei</t>
    </r>
    <r>
      <rPr>
        <sz val="10"/>
        <color indexed="13"/>
        <rFont val="Arial"/>
        <family val="2"/>
      </rPr>
      <t xml:space="preserve"> ___</t>
    </r>
    <r>
      <rPr>
        <sz val="10"/>
        <rFont val="Arial"/>
        <family val="2"/>
      </rPr>
      <t xml:space="preserve"> Arbeitsstunden pro Jahr</t>
    </r>
  </si>
  <si>
    <t xml:space="preserve">Versicherung </t>
  </si>
  <si>
    <t>Nutzungsdauer in Jahren</t>
  </si>
  <si>
    <t>pro Betriebsstunde</t>
  </si>
  <si>
    <t>Einsatzbedfingungen</t>
  </si>
  <si>
    <t>Arbeitsstunden pro Jahr</t>
  </si>
  <si>
    <t>oder</t>
  </si>
  <si>
    <r>
      <t xml:space="preserve">Bitte nur Arbeitsstunden pro Jahr </t>
    </r>
    <r>
      <rPr>
        <sz val="8"/>
        <color indexed="10"/>
        <rFont val="Arial"/>
        <family val="2"/>
      </rPr>
      <t>oder</t>
    </r>
    <r>
      <rPr>
        <sz val="8"/>
        <rFont val="Arial"/>
        <family val="2"/>
      </rPr>
      <t xml:space="preserve"> Arbeitsstunden pro Hektar und Fläche eingeben!</t>
    </r>
  </si>
  <si>
    <t>Arbeitsstunden pro Hektar</t>
  </si>
  <si>
    <t>Einsatzfläche</t>
  </si>
  <si>
    <t xml:space="preserve"> --&gt; Arbeitsstunden pro Jahr</t>
  </si>
  <si>
    <t>Arbeitskosten des Schleppers pro Stunde ohne Fahrer =                                       Fixkosten pro Stunde zuzüglich Variabler Kosten pro Stunde:</t>
  </si>
  <si>
    <t>Berechnungsmöglichkeiten</t>
  </si>
  <si>
    <t>Die orangenen Zellen werden einkopiert. Arbeitsstundenentlohnung unten auf der Seite eingeben. Fix-und Variable Maschinenkosten werden aus den Tabellenblättern Kosten Schlepper und Kosten Geräte einkopiert. In den Matrixen der Geräte können die Kosten für das einzelne Verfahren individuell berechnet werden.</t>
  </si>
  <si>
    <t>Grüne Zellen: Eingabe der eigenen Arbeitszeit</t>
  </si>
  <si>
    <t>Blaue Zellen: Aus Maschinenkosten einkopiert</t>
  </si>
  <si>
    <t>Fixe Kosten pro Stunde für eine  Arbeitsstunde pro Jahr</t>
  </si>
  <si>
    <t>Einsatzstunden pro Jahr</t>
  </si>
  <si>
    <t>Schmierstoffe/Verschleißteile</t>
  </si>
  <si>
    <t>Arbeitskosten des Bodenpflegegerätesgerätes pro Stunde ohne Fahrer =  Fixkosten pro Stunde zuzüglich Variabler Kosten pro Stunde:</t>
  </si>
  <si>
    <t>Systemberechnung für den Laubschnitt:                           2 Durchgänge Überzeilenlaubschneider ohne Anbaugerät</t>
  </si>
  <si>
    <t>Auslastung Laubschneider in Stunden pro Jahr</t>
  </si>
  <si>
    <t>Auslastung des Schleppers in Stunden pro 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</si>
</sst>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10"/>
      <name val="Arial"/>
      <family val="2"/>
    </font>
    <font>
      <b/>
      <sz val="10"/>
      <color theme="0"/>
      <name val="Arial"/>
      <family val="2"/>
    </font>
    <font>
      <sz val="18"/>
      <color indexed="9"/>
      <name val="Arial"/>
      <family val="2"/>
    </font>
    <font>
      <sz val="10"/>
      <color indexed="13"/>
      <name val="Arial"/>
      <family val="2"/>
    </font>
    <font>
      <sz val="10"/>
      <color indexed="47"/>
      <name val="Arial"/>
      <family val="2"/>
    </font>
    <font>
      <sz val="8"/>
      <color indexed="10"/>
      <name val="Arial"/>
      <family val="2"/>
    </font>
    <font>
      <sz val="18"/>
      <color indexed="10"/>
      <name val="Arial"/>
      <family val="2"/>
    </font>
    <font>
      <b/>
      <sz val="16"/>
      <color theme="0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0"/>
      <color theme="0" tint="-0.1499984740745262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4" fontId="2" fillId="0" borderId="0" xfId="0" applyNumberFormat="1" applyFont="1"/>
    <xf numFmtId="0" fontId="2" fillId="0" borderId="0" xfId="0" applyFont="1"/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0" fillId="0" borderId="1" xfId="0" applyBorder="1"/>
    <xf numFmtId="2" fontId="0" fillId="0" borderId="1" xfId="0" applyNumberFormat="1" applyBorder="1"/>
    <xf numFmtId="0" fontId="2" fillId="0" borderId="1" xfId="0" applyFont="1" applyBorder="1"/>
    <xf numFmtId="10" fontId="0" fillId="0" borderId="1" xfId="0" applyNumberFormat="1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wrapText="1"/>
    </xf>
    <xf numFmtId="0" fontId="0" fillId="4" borderId="1" xfId="0" applyFill="1" applyBorder="1" applyAlignment="1">
      <alignment vertical="center" wrapText="1"/>
    </xf>
    <xf numFmtId="164" fontId="0" fillId="6" borderId="1" xfId="0" applyNumberFormat="1" applyFill="1" applyBorder="1"/>
    <xf numFmtId="2" fontId="0" fillId="7" borderId="1" xfId="0" applyNumberFormat="1" applyFill="1" applyBorder="1"/>
    <xf numFmtId="0" fontId="5" fillId="4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0" borderId="1" xfId="0" applyFont="1" applyBorder="1"/>
    <xf numFmtId="0" fontId="0" fillId="0" borderId="0" xfId="0" applyAlignment="1">
      <alignment horizontal="left"/>
    </xf>
    <xf numFmtId="0" fontId="0" fillId="8" borderId="1" xfId="0" applyFill="1" applyBorder="1"/>
    <xf numFmtId="164" fontId="0" fillId="2" borderId="1" xfId="0" applyNumberFormat="1" applyFill="1" applyBorder="1" applyAlignment="1" applyProtection="1">
      <alignment horizontal="center"/>
      <protection locked="0"/>
    </xf>
    <xf numFmtId="164" fontId="4" fillId="6" borderId="1" xfId="0" applyNumberFormat="1" applyFont="1" applyFill="1" applyBorder="1"/>
    <xf numFmtId="164" fontId="7" fillId="5" borderId="1" xfId="0" applyNumberFormat="1" applyFont="1" applyFill="1" applyBorder="1"/>
    <xf numFmtId="2" fontId="4" fillId="7" borderId="1" xfId="0" applyNumberFormat="1" applyFont="1" applyFill="1" applyBorder="1"/>
    <xf numFmtId="164" fontId="4" fillId="0" borderId="1" xfId="0" applyNumberFormat="1" applyFont="1" applyBorder="1"/>
    <xf numFmtId="0" fontId="4" fillId="4" borderId="1" xfId="0" applyFont="1" applyFill="1" applyBorder="1" applyAlignment="1">
      <alignment vertical="center" wrapText="1"/>
    </xf>
    <xf numFmtId="0" fontId="6" fillId="0" borderId="0" xfId="0" applyFont="1"/>
    <xf numFmtId="0" fontId="0" fillId="0" borderId="1" xfId="0" applyBorder="1" applyAlignment="1">
      <alignment vertical="center" wrapText="1"/>
    </xf>
    <xf numFmtId="164" fontId="0" fillId="2" borderId="1" xfId="0" applyNumberFormat="1" applyFill="1" applyBorder="1" applyProtection="1">
      <protection locked="0"/>
    </xf>
    <xf numFmtId="164" fontId="10" fillId="0" borderId="1" xfId="0" applyNumberFormat="1" applyFont="1" applyBorder="1"/>
    <xf numFmtId="0" fontId="0" fillId="2" borderId="1" xfId="0" applyFill="1" applyBorder="1" applyProtection="1">
      <protection locked="0"/>
    </xf>
    <xf numFmtId="164" fontId="3" fillId="0" borderId="1" xfId="0" applyNumberFormat="1" applyFont="1" applyBorder="1"/>
    <xf numFmtId="164" fontId="0" fillId="2" borderId="1" xfId="0" applyNumberFormat="1" applyFill="1" applyBorder="1"/>
    <xf numFmtId="0" fontId="1" fillId="0" borderId="1" xfId="0" applyFont="1" applyBorder="1"/>
    <xf numFmtId="164" fontId="0" fillId="8" borderId="1" xfId="0" applyNumberFormat="1" applyFill="1" applyBorder="1"/>
    <xf numFmtId="0" fontId="12" fillId="0" borderId="0" xfId="0" applyFont="1" applyAlignment="1">
      <alignment horizontal="center" vertical="center"/>
    </xf>
    <xf numFmtId="0" fontId="0" fillId="8" borderId="0" xfId="0" applyFill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10" borderId="0" xfId="0" applyNumberFormat="1" applyFill="1" applyAlignment="1">
      <alignment horizontal="center"/>
    </xf>
    <xf numFmtId="164" fontId="13" fillId="5" borderId="1" xfId="0" applyNumberFormat="1" applyFont="1" applyFill="1" applyBorder="1"/>
    <xf numFmtId="0" fontId="14" fillId="5" borderId="1" xfId="0" applyFont="1" applyFill="1" applyBorder="1"/>
    <xf numFmtId="164" fontId="14" fillId="5" borderId="1" xfId="0" applyNumberFormat="1" applyFont="1" applyFill="1" applyBorder="1"/>
    <xf numFmtId="0" fontId="0" fillId="11" borderId="1" xfId="0" applyFill="1" applyBorder="1"/>
    <xf numFmtId="0" fontId="15" fillId="5" borderId="1" xfId="0" applyFont="1" applyFill="1" applyBorder="1"/>
    <xf numFmtId="164" fontId="0" fillId="11" borderId="1" xfId="0" applyNumberFormat="1" applyFill="1" applyBorder="1"/>
    <xf numFmtId="164" fontId="16" fillId="0" borderId="1" xfId="0" applyNumberFormat="1" applyFont="1" applyBorder="1"/>
    <xf numFmtId="0" fontId="8" fillId="9" borderId="2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0" fillId="5" borderId="1" xfId="0" applyFill="1" applyBorder="1" applyAlignment="1">
      <alignment horizontal="center" wrapText="1"/>
    </xf>
    <xf numFmtId="0" fontId="15" fillId="5" borderId="3" xfId="0" applyFont="1" applyFill="1" applyBorder="1" applyAlignment="1">
      <alignment horizontal="center" wrapText="1"/>
    </xf>
    <xf numFmtId="0" fontId="15" fillId="5" borderId="4" xfId="0" applyFont="1" applyFill="1" applyBorder="1" applyAlignment="1">
      <alignment horizontal="center" wrapText="1"/>
    </xf>
    <xf numFmtId="0" fontId="15" fillId="5" borderId="5" xfId="0" applyFont="1" applyFill="1" applyBorder="1" applyAlignment="1">
      <alignment horizontal="center" wrapText="1"/>
    </xf>
    <xf numFmtId="0" fontId="15" fillId="5" borderId="6" xfId="0" applyFont="1" applyFill="1" applyBorder="1" applyAlignment="1">
      <alignment horizontal="center" wrapText="1"/>
    </xf>
    <xf numFmtId="0" fontId="15" fillId="5" borderId="2" xfId="0" applyFont="1" applyFill="1" applyBorder="1" applyAlignment="1">
      <alignment horizontal="center" wrapText="1"/>
    </xf>
    <xf numFmtId="0" fontId="15" fillId="5" borderId="7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634365</xdr:colOff>
      <xdr:row>0</xdr:row>
      <xdr:rowOff>800100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003C3C75-9C8F-4E24-A617-93B0C393A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39" r="26239"/>
        <a:stretch/>
      </xdr:blipFill>
      <xdr:spPr bwMode="auto">
        <a:xfrm>
          <a:off x="0" y="0"/>
          <a:ext cx="63436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0</xdr:rowOff>
    </xdr:from>
    <xdr:to>
      <xdr:col>0</xdr:col>
      <xdr:colOff>1158240</xdr:colOff>
      <xdr:row>0</xdr:row>
      <xdr:rowOff>800100</xdr:rowOff>
    </xdr:to>
    <xdr:pic>
      <xdr:nvPicPr>
        <xdr:cNvPr id="4" name="Bild 2" descr="Laubschneider Ero 2008 01">
          <a:extLst>
            <a:ext uri="{FF2B5EF4-FFF2-40B4-BE49-F238E27FC236}">
              <a16:creationId xmlns:a16="http://schemas.microsoft.com/office/drawing/2014/main" id="{EE450662-A52B-47BB-A0B0-E84C6113A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461"/>
        <a:stretch>
          <a:fillRect/>
        </a:stretch>
      </xdr:blipFill>
      <xdr:spPr bwMode="auto">
        <a:xfrm>
          <a:off x="419100" y="4048125"/>
          <a:ext cx="73914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8"/>
  <sheetViews>
    <sheetView tabSelected="1" zoomScale="90" zoomScaleNormal="90" workbookViewId="0">
      <selection activeCell="C15" sqref="C15"/>
    </sheetView>
  </sheetViews>
  <sheetFormatPr baseColWidth="10" defaultRowHeight="12.75" x14ac:dyDescent="0.2"/>
  <cols>
    <col min="1" max="1" width="50.7109375" customWidth="1"/>
    <col min="2" max="2" width="22.42578125" customWidth="1"/>
    <col min="3" max="3" width="14.42578125" customWidth="1"/>
    <col min="4" max="4" width="18.5703125" customWidth="1"/>
    <col min="5" max="5" width="76.85546875" customWidth="1"/>
    <col min="6" max="6" width="46.85546875" customWidth="1"/>
    <col min="7" max="7" width="22.42578125" customWidth="1"/>
    <col min="8" max="8" width="69.5703125" customWidth="1"/>
    <col min="9" max="9" width="34" customWidth="1"/>
  </cols>
  <sheetData>
    <row r="1" spans="1:8" s="27" customFormat="1" ht="63.75" customHeight="1" x14ac:dyDescent="0.35">
      <c r="A1" s="47" t="s">
        <v>50</v>
      </c>
      <c r="B1" s="48"/>
      <c r="C1" s="48"/>
      <c r="E1" s="36" t="s">
        <v>42</v>
      </c>
    </row>
    <row r="2" spans="1:8" s="1" customFormat="1" ht="57.75" customHeight="1" x14ac:dyDescent="0.2">
      <c r="A2" s="17" t="s">
        <v>27</v>
      </c>
      <c r="B2" s="16" t="s">
        <v>17</v>
      </c>
      <c r="C2" s="16" t="s">
        <v>2</v>
      </c>
      <c r="E2" s="37" t="s">
        <v>43</v>
      </c>
    </row>
    <row r="3" spans="1:8" s="1" customFormat="1" x14ac:dyDescent="0.2">
      <c r="A3" s="5" t="s">
        <v>15</v>
      </c>
      <c r="B3" s="5"/>
      <c r="C3" s="5"/>
    </row>
    <row r="4" spans="1:8" s="1" customFormat="1" x14ac:dyDescent="0.2">
      <c r="A4" s="18" t="s">
        <v>20</v>
      </c>
      <c r="B4" s="22">
        <f>B20</f>
        <v>20</v>
      </c>
      <c r="C4" s="6">
        <f>B4*B6*B8</f>
        <v>80</v>
      </c>
    </row>
    <row r="5" spans="1:8" x14ac:dyDescent="0.2">
      <c r="A5" s="18" t="s">
        <v>23</v>
      </c>
      <c r="B5" s="14">
        <f>B19</f>
        <v>14.2</v>
      </c>
      <c r="C5" s="6">
        <f>B5*B7*B8</f>
        <v>0</v>
      </c>
      <c r="D5" s="2"/>
      <c r="E5" s="2"/>
    </row>
    <row r="6" spans="1:8" x14ac:dyDescent="0.2">
      <c r="A6" s="18" t="s">
        <v>28</v>
      </c>
      <c r="B6" s="15">
        <v>2</v>
      </c>
      <c r="C6" s="25"/>
      <c r="D6" s="2"/>
      <c r="E6" s="2"/>
    </row>
    <row r="7" spans="1:8" x14ac:dyDescent="0.2">
      <c r="A7" s="18" t="s">
        <v>25</v>
      </c>
      <c r="B7" s="15">
        <v>0</v>
      </c>
      <c r="C7" s="25"/>
      <c r="D7" s="2"/>
      <c r="E7" s="2"/>
    </row>
    <row r="8" spans="1:8" x14ac:dyDescent="0.2">
      <c r="A8" s="18" t="s">
        <v>24</v>
      </c>
      <c r="B8" s="15">
        <v>2</v>
      </c>
      <c r="C8" s="6"/>
      <c r="D8" s="2"/>
      <c r="E8" s="38" t="s">
        <v>44</v>
      </c>
    </row>
    <row r="9" spans="1:8" x14ac:dyDescent="0.2">
      <c r="A9" s="18" t="s">
        <v>26</v>
      </c>
      <c r="B9" s="24">
        <f>B8*B6</f>
        <v>4</v>
      </c>
      <c r="D9" s="2"/>
      <c r="E9" s="39" t="s">
        <v>45</v>
      </c>
    </row>
    <row r="10" spans="1:8" x14ac:dyDescent="0.2">
      <c r="A10" s="18" t="s">
        <v>29</v>
      </c>
      <c r="B10" s="24">
        <v>5</v>
      </c>
      <c r="C10" s="6"/>
      <c r="D10" s="2"/>
      <c r="E10" s="2"/>
    </row>
    <row r="11" spans="1:8" s="4" customFormat="1" x14ac:dyDescent="0.2">
      <c r="A11" s="18" t="s">
        <v>51</v>
      </c>
      <c r="B11" s="8">
        <f>'Kosten Laubschneider'!B9</f>
        <v>80</v>
      </c>
      <c r="C11" s="35">
        <f>B9*'Kosten Laubschneider'!E19</f>
        <v>78.52</v>
      </c>
      <c r="D11" s="3"/>
      <c r="E11" s="2"/>
    </row>
    <row r="12" spans="1:8" s="4" customFormat="1" x14ac:dyDescent="0.2">
      <c r="A12" s="18" t="s">
        <v>52</v>
      </c>
      <c r="B12" s="8">
        <f>'Kosten Schlepper'!B17</f>
        <v>500</v>
      </c>
      <c r="C12" s="35">
        <f>(B10)*B8*'Kosten Schlepper'!E26</f>
        <v>549.5</v>
      </c>
      <c r="D12" s="3"/>
      <c r="E12" s="19" t="s">
        <v>19</v>
      </c>
      <c r="F12"/>
      <c r="G12"/>
    </row>
    <row r="13" spans="1:8" ht="15.75" x14ac:dyDescent="0.25">
      <c r="A13" s="41" t="s">
        <v>16</v>
      </c>
      <c r="B13" s="23"/>
      <c r="C13" s="42">
        <f>SUM(C4:C12)</f>
        <v>708.02</v>
      </c>
      <c r="E13" s="2"/>
      <c r="F13" s="3"/>
      <c r="G13" s="4"/>
      <c r="H13" s="4"/>
    </row>
    <row r="14" spans="1:8" x14ac:dyDescent="0.2">
      <c r="D14" s="2"/>
      <c r="E14" s="3"/>
      <c r="F14" s="3"/>
      <c r="G14" s="4"/>
      <c r="H14" s="4"/>
    </row>
    <row r="15" spans="1:8" s="27" customFormat="1" ht="63.75" customHeight="1" x14ac:dyDescent="0.2">
      <c r="A15"/>
      <c r="B15"/>
      <c r="C15"/>
      <c r="E15" s="3"/>
    </row>
    <row r="16" spans="1:8" ht="38.25" customHeight="1" x14ac:dyDescent="0.2">
      <c r="A16" t="s">
        <v>18</v>
      </c>
      <c r="E16" s="3"/>
    </row>
    <row r="17" spans="1:5" x14ac:dyDescent="0.2">
      <c r="B17" s="11"/>
    </row>
    <row r="18" spans="1:5" x14ac:dyDescent="0.2">
      <c r="A18" s="20" t="s">
        <v>20</v>
      </c>
      <c r="B18" s="21">
        <v>25</v>
      </c>
      <c r="E18" s="1"/>
    </row>
    <row r="19" spans="1:5" x14ac:dyDescent="0.2">
      <c r="A19" s="20" t="s">
        <v>21</v>
      </c>
      <c r="B19" s="21">
        <v>14.2</v>
      </c>
      <c r="E19" s="1"/>
    </row>
    <row r="20" spans="1:5" x14ac:dyDescent="0.2">
      <c r="A20" s="20" t="s">
        <v>22</v>
      </c>
      <c r="B20" s="21">
        <v>20</v>
      </c>
      <c r="E20" s="1"/>
    </row>
    <row r="21" spans="1:5" x14ac:dyDescent="0.2">
      <c r="E21" s="2"/>
    </row>
    <row r="22" spans="1:5" x14ac:dyDescent="0.2">
      <c r="E22" s="2"/>
    </row>
    <row r="23" spans="1:5" x14ac:dyDescent="0.2">
      <c r="E23" s="2"/>
    </row>
    <row r="24" spans="1:5" x14ac:dyDescent="0.2">
      <c r="E24" s="2"/>
    </row>
    <row r="25" spans="1:5" x14ac:dyDescent="0.2">
      <c r="E25" s="2"/>
    </row>
    <row r="26" spans="1:5" x14ac:dyDescent="0.2">
      <c r="E26" s="2"/>
    </row>
    <row r="27" spans="1:5" x14ac:dyDescent="0.2">
      <c r="E27" s="2"/>
    </row>
    <row r="28" spans="1:5" x14ac:dyDescent="0.2">
      <c r="E28" s="3"/>
    </row>
    <row r="29" spans="1:5" x14ac:dyDescent="0.2">
      <c r="E29" s="3"/>
    </row>
    <row r="30" spans="1:5" x14ac:dyDescent="0.2">
      <c r="E30" s="2"/>
    </row>
    <row r="32" spans="1:5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2"/>
    </row>
    <row r="36" spans="5:5" x14ac:dyDescent="0.2">
      <c r="E36" s="2"/>
    </row>
    <row r="37" spans="5:5" x14ac:dyDescent="0.2">
      <c r="E37" s="2"/>
    </row>
    <row r="38" spans="5:5" x14ac:dyDescent="0.2">
      <c r="E38" s="2"/>
    </row>
    <row r="39" spans="5:5" x14ac:dyDescent="0.2">
      <c r="E39" s="2"/>
    </row>
    <row r="40" spans="5:5" x14ac:dyDescent="0.2">
      <c r="E40" s="2"/>
    </row>
    <row r="41" spans="5:5" x14ac:dyDescent="0.2">
      <c r="E41" s="2"/>
    </row>
    <row r="42" spans="5:5" x14ac:dyDescent="0.2">
      <c r="E42" s="2"/>
    </row>
    <row r="43" spans="5:5" x14ac:dyDescent="0.2">
      <c r="E43" s="2"/>
    </row>
    <row r="44" spans="5:5" x14ac:dyDescent="0.2">
      <c r="E44" s="2"/>
    </row>
    <row r="45" spans="5:5" x14ac:dyDescent="0.2">
      <c r="E45" s="2"/>
    </row>
    <row r="46" spans="5:5" x14ac:dyDescent="0.2">
      <c r="E46" s="2"/>
    </row>
    <row r="47" spans="5:5" x14ac:dyDescent="0.2">
      <c r="E47" s="3"/>
    </row>
    <row r="48" spans="5:5" x14ac:dyDescent="0.2">
      <c r="E48" s="3"/>
    </row>
  </sheetData>
  <mergeCells count="1">
    <mergeCell ref="A1:C1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workbookViewId="0">
      <selection activeCell="C8" sqref="C8"/>
    </sheetView>
  </sheetViews>
  <sheetFormatPr baseColWidth="10" defaultRowHeight="12.75" x14ac:dyDescent="0.2"/>
  <cols>
    <col min="1" max="1" width="22.5703125" customWidth="1"/>
    <col min="2" max="2" width="11.7109375" bestFit="1" customWidth="1"/>
    <col min="5" max="5" width="13.28515625" customWidth="1"/>
  </cols>
  <sheetData>
    <row r="1" spans="1:5" ht="63.75" x14ac:dyDescent="0.2">
      <c r="A1" s="5"/>
      <c r="B1" s="28" t="s">
        <v>13</v>
      </c>
      <c r="C1" s="28" t="s">
        <v>2</v>
      </c>
      <c r="D1" s="28" t="s">
        <v>9</v>
      </c>
      <c r="E1" s="28" t="s">
        <v>30</v>
      </c>
    </row>
    <row r="2" spans="1:5" x14ac:dyDescent="0.2">
      <c r="A2" s="12" t="s">
        <v>5</v>
      </c>
      <c r="B2" s="5"/>
      <c r="C2" s="5"/>
      <c r="D2" s="5"/>
      <c r="E2" s="5"/>
    </row>
    <row r="3" spans="1:5" x14ac:dyDescent="0.2">
      <c r="A3" s="7" t="s">
        <v>0</v>
      </c>
      <c r="B3" s="29">
        <v>115000</v>
      </c>
      <c r="C3" s="6">
        <f>(B3-C4)/B8</f>
        <v>9200</v>
      </c>
      <c r="D3" s="6"/>
      <c r="E3" s="6"/>
    </row>
    <row r="4" spans="1:5" x14ac:dyDescent="0.2">
      <c r="A4" s="7" t="s">
        <v>4</v>
      </c>
      <c r="B4" s="10">
        <v>0.2</v>
      </c>
      <c r="C4" s="30">
        <f>B3*B4</f>
        <v>23000</v>
      </c>
      <c r="D4" s="6"/>
      <c r="E4" s="6"/>
    </row>
    <row r="5" spans="1:5" x14ac:dyDescent="0.2">
      <c r="A5" s="7" t="s">
        <v>1</v>
      </c>
      <c r="B5" s="10">
        <v>0.05</v>
      </c>
      <c r="C5" s="6">
        <f>B3*B5</f>
        <v>5750</v>
      </c>
      <c r="D5" s="6"/>
      <c r="E5" s="6"/>
    </row>
    <row r="6" spans="1:5" x14ac:dyDescent="0.2">
      <c r="A6" s="7" t="s">
        <v>14</v>
      </c>
      <c r="B6" s="10">
        <v>0.01</v>
      </c>
      <c r="C6" s="6">
        <f>B3*B6</f>
        <v>1150</v>
      </c>
      <c r="D6" s="6"/>
      <c r="E6" s="6"/>
    </row>
    <row r="7" spans="1:5" x14ac:dyDescent="0.2">
      <c r="A7" s="7" t="s">
        <v>31</v>
      </c>
      <c r="B7" s="10">
        <v>5.0000000000000001E-3</v>
      </c>
      <c r="C7" s="6">
        <f>B3*B7</f>
        <v>575</v>
      </c>
      <c r="D7" s="6"/>
      <c r="E7" s="6"/>
    </row>
    <row r="8" spans="1:5" ht="14.25" customHeight="1" x14ac:dyDescent="0.2">
      <c r="A8" s="5" t="s">
        <v>32</v>
      </c>
      <c r="B8" s="31">
        <v>10</v>
      </c>
      <c r="D8" s="6"/>
      <c r="E8" s="6"/>
    </row>
    <row r="9" spans="1:5" ht="15.75" x14ac:dyDescent="0.25">
      <c r="A9" s="9" t="s">
        <v>6</v>
      </c>
      <c r="B9" s="6"/>
      <c r="C9" s="6">
        <f>SUM(C5:C8)+C3</f>
        <v>16675</v>
      </c>
      <c r="D9" s="6"/>
      <c r="E9" s="32">
        <f>C9/(B17+B19*B20)</f>
        <v>33.35</v>
      </c>
    </row>
    <row r="10" spans="1:5" x14ac:dyDescent="0.2">
      <c r="A10" s="7"/>
      <c r="B10" s="6"/>
      <c r="C10" s="6"/>
      <c r="D10" s="6"/>
      <c r="E10" s="6"/>
    </row>
    <row r="11" spans="1:5" x14ac:dyDescent="0.2">
      <c r="A11" s="9" t="s">
        <v>7</v>
      </c>
      <c r="B11" s="6" t="s">
        <v>33</v>
      </c>
      <c r="C11" s="6"/>
      <c r="D11" s="7"/>
      <c r="E11" s="6"/>
    </row>
    <row r="12" spans="1:5" x14ac:dyDescent="0.2">
      <c r="A12" s="7" t="s">
        <v>8</v>
      </c>
      <c r="B12" s="6"/>
      <c r="C12" s="6"/>
      <c r="D12" s="33">
        <v>15</v>
      </c>
      <c r="E12" s="6"/>
    </row>
    <row r="13" spans="1:5" x14ac:dyDescent="0.2">
      <c r="A13" s="7" t="s">
        <v>10</v>
      </c>
      <c r="B13" s="6"/>
      <c r="C13" s="6"/>
      <c r="D13" s="33">
        <v>0.4</v>
      </c>
      <c r="E13" s="6"/>
    </row>
    <row r="14" spans="1:5" x14ac:dyDescent="0.2">
      <c r="A14" s="7" t="s">
        <v>11</v>
      </c>
      <c r="B14" s="6"/>
      <c r="C14" s="6"/>
      <c r="D14" s="33">
        <v>6.2</v>
      </c>
      <c r="E14" s="6"/>
    </row>
    <row r="15" spans="1:5" x14ac:dyDescent="0.2">
      <c r="A15" s="7"/>
      <c r="B15" s="7"/>
      <c r="C15" s="7"/>
      <c r="D15" s="7"/>
      <c r="E15" s="7"/>
    </row>
    <row r="16" spans="1:5" x14ac:dyDescent="0.2">
      <c r="A16" s="9" t="s">
        <v>34</v>
      </c>
      <c r="B16" s="7"/>
      <c r="C16" s="7"/>
      <c r="D16" s="7"/>
      <c r="E16" s="7"/>
    </row>
    <row r="17" spans="1:5" x14ac:dyDescent="0.2">
      <c r="A17" s="7" t="s">
        <v>35</v>
      </c>
      <c r="B17" s="31">
        <v>500</v>
      </c>
      <c r="C17" s="7"/>
      <c r="D17" s="7"/>
      <c r="E17" s="7"/>
    </row>
    <row r="18" spans="1:5" ht="12.75" customHeight="1" x14ac:dyDescent="0.2">
      <c r="A18" s="7" t="s">
        <v>36</v>
      </c>
      <c r="B18" s="34" t="s">
        <v>37</v>
      </c>
      <c r="C18" s="7"/>
      <c r="D18" s="7"/>
      <c r="E18" s="7"/>
    </row>
    <row r="19" spans="1:5" ht="15" customHeight="1" x14ac:dyDescent="0.2">
      <c r="A19" s="7" t="s">
        <v>38</v>
      </c>
      <c r="B19" s="31">
        <v>0</v>
      </c>
      <c r="C19" s="7"/>
      <c r="D19" s="7"/>
      <c r="E19" s="7"/>
    </row>
    <row r="20" spans="1:5" x14ac:dyDescent="0.2">
      <c r="A20" s="7" t="s">
        <v>39</v>
      </c>
      <c r="B20" s="31">
        <v>0</v>
      </c>
      <c r="C20" s="7"/>
      <c r="D20" s="7"/>
      <c r="E20" s="7"/>
    </row>
    <row r="21" spans="1:5" x14ac:dyDescent="0.2">
      <c r="A21" s="7" t="s">
        <v>40</v>
      </c>
      <c r="B21" s="7"/>
      <c r="C21" s="7">
        <f>B17+B19*B20</f>
        <v>500</v>
      </c>
      <c r="D21" s="7"/>
      <c r="E21" s="7"/>
    </row>
    <row r="22" spans="1:5" x14ac:dyDescent="0.2">
      <c r="A22" s="7"/>
      <c r="B22" s="7"/>
      <c r="C22" s="7"/>
      <c r="D22" s="7"/>
      <c r="E22" s="7"/>
    </row>
    <row r="23" spans="1:5" ht="15.75" x14ac:dyDescent="0.25">
      <c r="A23" s="9" t="s">
        <v>12</v>
      </c>
      <c r="B23" s="7"/>
      <c r="C23" s="7"/>
      <c r="D23" s="32">
        <f>SUM(D12:D15)</f>
        <v>21.6</v>
      </c>
      <c r="E23" s="7"/>
    </row>
    <row r="24" spans="1:5" x14ac:dyDescent="0.2">
      <c r="A24" s="7"/>
      <c r="B24" s="7"/>
      <c r="C24" s="7"/>
      <c r="D24" s="7"/>
      <c r="E24" s="7"/>
    </row>
    <row r="25" spans="1:5" x14ac:dyDescent="0.2">
      <c r="A25" s="49" t="s">
        <v>41</v>
      </c>
      <c r="B25" s="49"/>
      <c r="C25" s="49"/>
      <c r="D25" s="49"/>
      <c r="E25" s="7"/>
    </row>
    <row r="26" spans="1:5" ht="20.25" x14ac:dyDescent="0.3">
      <c r="A26" s="49"/>
      <c r="B26" s="49"/>
      <c r="C26" s="49"/>
      <c r="D26" s="49"/>
      <c r="E26" s="40">
        <f>E9+D23</f>
        <v>54.95</v>
      </c>
    </row>
  </sheetData>
  <mergeCells count="1">
    <mergeCell ref="A25:D26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FAD6E-8B81-4B3D-90EF-9E65F0168E7A}">
  <dimension ref="A1:E37"/>
  <sheetViews>
    <sheetView workbookViewId="0">
      <selection activeCell="A8" sqref="A8:E9"/>
    </sheetView>
  </sheetViews>
  <sheetFormatPr baseColWidth="10" defaultRowHeight="12.75" x14ac:dyDescent="0.2"/>
  <cols>
    <col min="1" max="1" width="22.140625" customWidth="1"/>
    <col min="2" max="2" width="17.85546875" customWidth="1"/>
    <col min="3" max="3" width="15" customWidth="1"/>
    <col min="4" max="4" width="14.140625" customWidth="1"/>
    <col min="5" max="6" width="13.28515625" customWidth="1"/>
  </cols>
  <sheetData>
    <row r="1" spans="1:5" ht="63.75" x14ac:dyDescent="0.2">
      <c r="A1" s="5"/>
      <c r="B1" s="13" t="s">
        <v>13</v>
      </c>
      <c r="C1" s="13" t="s">
        <v>2</v>
      </c>
      <c r="D1" s="13" t="s">
        <v>9</v>
      </c>
      <c r="E1" s="26" t="s">
        <v>46</v>
      </c>
    </row>
    <row r="2" spans="1:5" x14ac:dyDescent="0.2">
      <c r="A2" s="12" t="s">
        <v>5</v>
      </c>
      <c r="B2" s="5"/>
      <c r="C2" s="5"/>
      <c r="D2" s="5"/>
      <c r="E2" s="5"/>
    </row>
    <row r="3" spans="1:5" x14ac:dyDescent="0.2">
      <c r="A3" s="7" t="s">
        <v>0</v>
      </c>
      <c r="B3" s="45">
        <v>15000</v>
      </c>
      <c r="C3" s="6">
        <f>(B3-C7)/B8</f>
        <v>1350</v>
      </c>
      <c r="D3" s="6"/>
      <c r="E3" s="6"/>
    </row>
    <row r="4" spans="1:5" x14ac:dyDescent="0.2">
      <c r="A4" s="7" t="s">
        <v>1</v>
      </c>
      <c r="B4" s="10">
        <v>0.05</v>
      </c>
      <c r="C4" s="6">
        <f>B3*B4</f>
        <v>750</v>
      </c>
      <c r="D4" s="6"/>
      <c r="E4" s="6"/>
    </row>
    <row r="5" spans="1:5" x14ac:dyDescent="0.2">
      <c r="A5" s="7" t="s">
        <v>14</v>
      </c>
      <c r="B5" s="10">
        <v>0.01</v>
      </c>
      <c r="C5" s="6">
        <f>B3*B5</f>
        <v>150</v>
      </c>
      <c r="D5" s="6"/>
      <c r="E5" s="6"/>
    </row>
    <row r="6" spans="1:5" x14ac:dyDescent="0.2">
      <c r="A6" s="7" t="s">
        <v>3</v>
      </c>
      <c r="B6" s="10">
        <v>5.0000000000000001E-3</v>
      </c>
      <c r="C6" s="6">
        <f>B6*B3</f>
        <v>75</v>
      </c>
      <c r="D6" s="6"/>
      <c r="E6" s="6"/>
    </row>
    <row r="7" spans="1:5" x14ac:dyDescent="0.2">
      <c r="A7" s="7" t="s">
        <v>4</v>
      </c>
      <c r="B7" s="10">
        <v>0.1</v>
      </c>
      <c r="C7" s="46">
        <f>B3*B7</f>
        <v>1500</v>
      </c>
      <c r="D7" s="6"/>
      <c r="E7" s="6"/>
    </row>
    <row r="8" spans="1:5" x14ac:dyDescent="0.2">
      <c r="A8" s="7" t="s">
        <v>32</v>
      </c>
      <c r="B8" s="8">
        <v>10</v>
      </c>
      <c r="C8" s="6"/>
      <c r="D8" s="6"/>
      <c r="E8" s="6"/>
    </row>
    <row r="9" spans="1:5" x14ac:dyDescent="0.2">
      <c r="A9" s="18" t="s">
        <v>47</v>
      </c>
      <c r="B9" s="43">
        <v>80</v>
      </c>
      <c r="C9" s="6"/>
      <c r="D9" s="6"/>
      <c r="E9" s="6"/>
    </row>
    <row r="10" spans="1:5" x14ac:dyDescent="0.2">
      <c r="A10" s="9" t="s">
        <v>6</v>
      </c>
      <c r="B10" s="6"/>
      <c r="C10" s="6">
        <v>1162.5</v>
      </c>
      <c r="D10" s="6"/>
      <c r="E10" s="6">
        <f>C10/B9</f>
        <v>14.53125</v>
      </c>
    </row>
    <row r="11" spans="1:5" x14ac:dyDescent="0.2">
      <c r="A11" s="7"/>
      <c r="B11" s="6"/>
      <c r="C11" s="6"/>
      <c r="D11" s="6"/>
      <c r="E11" s="6"/>
    </row>
    <row r="12" spans="1:5" x14ac:dyDescent="0.2">
      <c r="A12" s="9" t="s">
        <v>7</v>
      </c>
      <c r="B12" s="6"/>
      <c r="C12" s="6"/>
      <c r="D12" s="7"/>
      <c r="E12" s="6"/>
    </row>
    <row r="13" spans="1:5" x14ac:dyDescent="0.2">
      <c r="A13" s="7" t="s">
        <v>48</v>
      </c>
      <c r="B13" s="6"/>
      <c r="C13" s="6"/>
      <c r="D13" s="6">
        <v>0.5</v>
      </c>
      <c r="E13" s="6"/>
    </row>
    <row r="14" spans="1:5" x14ac:dyDescent="0.2">
      <c r="A14" s="7" t="s">
        <v>11</v>
      </c>
      <c r="B14" s="6"/>
      <c r="C14" s="6"/>
      <c r="D14" s="6">
        <v>2.5</v>
      </c>
      <c r="E14" s="6"/>
    </row>
    <row r="15" spans="1:5" x14ac:dyDescent="0.2">
      <c r="A15" s="7"/>
      <c r="B15" s="7"/>
      <c r="C15" s="7"/>
      <c r="D15" s="7"/>
      <c r="E15" s="7"/>
    </row>
    <row r="16" spans="1:5" ht="12.75" customHeight="1" x14ac:dyDescent="0.2">
      <c r="A16" s="9" t="s">
        <v>12</v>
      </c>
      <c r="B16" s="7"/>
      <c r="C16" s="7"/>
      <c r="D16" s="6">
        <v>5.0999999999999996</v>
      </c>
      <c r="E16" s="7"/>
    </row>
    <row r="17" spans="1:5" x14ac:dyDescent="0.2">
      <c r="A17" s="7"/>
      <c r="B17" s="7"/>
      <c r="C17" s="7"/>
      <c r="D17" s="7"/>
      <c r="E17" s="7"/>
    </row>
    <row r="18" spans="1:5" ht="15" x14ac:dyDescent="0.2">
      <c r="A18" s="50" t="s">
        <v>49</v>
      </c>
      <c r="B18" s="51"/>
      <c r="C18" s="51"/>
      <c r="D18" s="52"/>
      <c r="E18" s="44"/>
    </row>
    <row r="19" spans="1:5" ht="15.75" x14ac:dyDescent="0.25">
      <c r="A19" s="53"/>
      <c r="B19" s="54"/>
      <c r="C19" s="54"/>
      <c r="D19" s="55"/>
      <c r="E19" s="42">
        <v>19.63</v>
      </c>
    </row>
    <row r="37" ht="15" customHeight="1" x14ac:dyDescent="0.2"/>
  </sheetData>
  <mergeCells count="1">
    <mergeCell ref="A18:D19"/>
  </mergeCells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Kosten des Laubschnittes</vt:lpstr>
      <vt:lpstr>Kosten Schlepper</vt:lpstr>
      <vt:lpstr>Kosten Laubschneider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Excelblat Kostenberechnung Pflanzenschutz</dc:title>
  <dc:creator>Tim</dc:creator>
  <cp:lastModifiedBy>Tim Ochssner</cp:lastModifiedBy>
  <cp:lastPrinted>2008-03-08T12:54:57Z</cp:lastPrinted>
  <dcterms:created xsi:type="dcterms:W3CDTF">2007-01-28T10:41:19Z</dcterms:created>
  <dcterms:modified xsi:type="dcterms:W3CDTF">2025-04-08T19:22:10Z</dcterms:modified>
</cp:coreProperties>
</file>